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00" windowHeight="7755"/>
  </bookViews>
  <sheets>
    <sheet name="новый формат формы" sheetId="9" r:id="rId1"/>
    <sheet name="нов форм ф 3" sheetId="10" r:id="rId2"/>
  </sheets>
  <externalReferences>
    <externalReference r:id="rId3"/>
    <externalReference r:id="rId4"/>
  </externalReferences>
  <calcPr calcId="152511"/>
</workbook>
</file>

<file path=xl/calcChain.xml><?xml version="1.0" encoding="utf-8"?>
<calcChain xmlns="http://schemas.openxmlformats.org/spreadsheetml/2006/main">
  <c r="E54" i="9" l="1"/>
  <c r="D33" i="9"/>
  <c r="D54" i="9" l="1"/>
  <c r="H60" i="9" l="1"/>
  <c r="G60" i="9"/>
  <c r="E57" i="9"/>
  <c r="D57" i="9"/>
  <c r="H54" i="9"/>
  <c r="G54" i="9"/>
  <c r="H51" i="9"/>
  <c r="G51" i="9"/>
  <c r="G48" i="9"/>
  <c r="H48" i="9" s="1"/>
  <c r="G47" i="9"/>
  <c r="H47" i="9" s="1"/>
  <c r="G46" i="9"/>
  <c r="H46" i="9" s="1"/>
  <c r="H57" i="9" s="1"/>
  <c r="F57" i="9"/>
  <c r="F54" i="9"/>
  <c r="G40" i="9"/>
  <c r="H40" i="9" s="1"/>
  <c r="H31" i="9"/>
  <c r="G31" i="9"/>
  <c r="H30" i="9"/>
  <c r="G30" i="9"/>
  <c r="H29" i="9"/>
  <c r="G29" i="9"/>
  <c r="F33" i="9"/>
  <c r="H28" i="9"/>
  <c r="G28" i="9"/>
  <c r="E33" i="9"/>
  <c r="G33" i="9" l="1"/>
  <c r="H33" i="9"/>
  <c r="G57" i="9"/>
</calcChain>
</file>

<file path=xl/sharedStrings.xml><?xml version="1.0" encoding="utf-8"?>
<sst xmlns="http://schemas.openxmlformats.org/spreadsheetml/2006/main" count="238" uniqueCount="172">
  <si>
    <t>тыс. рублей</t>
  </si>
  <si>
    <t>процент</t>
  </si>
  <si>
    <t>МВт</t>
  </si>
  <si>
    <t>МВт·ч</t>
  </si>
  <si>
    <t>тыс. кВт·ч</t>
  </si>
  <si>
    <t>у.е.</t>
  </si>
  <si>
    <t>тыс. рублей (у.е.)</t>
  </si>
  <si>
    <t>человек</t>
  </si>
  <si>
    <t>Фактические показатели за год, предшествующий базовому периоду</t>
  </si>
  <si>
    <t>Предложения на расчетный период регулирования</t>
  </si>
  <si>
    <t>ПРЕДЛОЖЕНИЕ</t>
  </si>
  <si>
    <t>о размере цен (тарифов), долгосрочных параметров регулирования</t>
  </si>
  <si>
    <t>(полное и сокращенное наименование юридического лица)</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</si>
  <si>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</si>
  <si>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</si>
  <si>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</si>
  <si>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</si>
  <si>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</si>
  <si>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</si>
  <si>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</si>
  <si>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</si>
  <si>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</si>
  <si>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</si>
  <si>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город Кузнецк, ул. Орджоникидзе, 186 «А»</t>
  </si>
  <si>
    <t>kuz_svet05@mail.ru</t>
  </si>
  <si>
    <t>(84157) 3-38-28</t>
  </si>
  <si>
    <t>Акционерное  общество</t>
  </si>
  <si>
    <t>АО  «Горэлектросеть»</t>
  </si>
  <si>
    <t>Отраслевое тарифное соглашение№252 14.10.2019г. На 2020-2022годы</t>
  </si>
  <si>
    <t>Приказ Управления по регулированию тарифов и энергосбережению № 49 от 04.08.2020 г.</t>
  </si>
  <si>
    <t>Пугачев Игорь Вячеславович</t>
  </si>
  <si>
    <t>№ 
п/п</t>
  </si>
  <si>
    <t>Наименование показателей</t>
  </si>
  <si>
    <t>Единица измерения</t>
  </si>
  <si>
    <t>Фактические показатели 
за год, предшествующий базовому периоду</t>
  </si>
  <si>
    <t>Анализ финансовой устойчивости по величине излишка (недостатка) собственных оборотных средств</t>
  </si>
  <si>
    <t>на услуги по передаче электрической энергии на 2022 г.</t>
  </si>
  <si>
    <t>I. Информация об организации</t>
  </si>
  <si>
    <t>II.  Основные показатели деятельности организаций</t>
  </si>
  <si>
    <t>Показатели, утвержденные 
на базовый период *</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</si>
  <si>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</si>
  <si>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</si>
  <si>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</si>
  <si>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</si>
  <si>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</si>
  <si>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</si>
  <si>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</si>
  <si>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</si>
  <si>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</si>
  <si>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</si>
  <si>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</si>
  <si>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</si>
  <si>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</si>
  <si>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</si>
  <si>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</si>
  <si>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</si>
  <si>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</si>
  <si>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</si>
  <si>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</si>
  <si>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</si>
  <si>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3.2.</t>
  </si>
  <si>
    <t>Расчетный объем услуг в части обеспечения надежности **</t>
  </si>
  <si>
    <t>3.3.</t>
  </si>
  <si>
    <t>Заявленная мощность ***</t>
  </si>
  <si>
    <t>3.4.</t>
  </si>
  <si>
    <t>Объем полезного отпуска электроэнергии - всего ***</t>
  </si>
  <si>
    <t>3.5.</t>
  </si>
  <si>
    <t>Объем полезного отпуска электроэнергии населению и приравненным к нему категориям потребителей***</t>
  </si>
  <si>
    <t>3.6.</t>
  </si>
  <si>
    <r>
      <t xml:space="preserve">Уровень потерь электрической энергии </t>
    </r>
    <r>
      <rPr>
        <sz val="9"/>
        <rFont val="Times New Roman"/>
        <family val="1"/>
        <charset val="204"/>
      </rPr>
      <t>***</t>
    </r>
  </si>
  <si>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</si>
  <si>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</si>
  <si>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</si>
  <si>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</si>
  <si>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</si>
  <si>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</si>
  <si>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</si>
  <si>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товаров, работ и услуг**,****; операционные (подконтрольные) расходы *** - всего</t>
  </si>
  <si>
    <t>в том числе:</t>
  </si>
  <si>
    <t>оплата труда</t>
  </si>
  <si>
    <t>ремонт основных фондов</t>
  </si>
  <si>
    <t>материальные затраты</t>
  </si>
  <si>
    <t>4.2.</t>
  </si>
  <si>
    <t>Расходы, за исключением указанных в позиции 4.1 **, ****; неподконтрольные расходы *** - всего ***</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</si>
  <si>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</si>
  <si>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</si>
  <si>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</si>
  <si>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</si>
  <si>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</si>
  <si>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</si>
  <si>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</si>
  <si>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</si>
  <si>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4.6.</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</si>
  <si>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</si>
  <si>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</si>
  <si>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</si>
  <si>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</si>
  <si>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</si>
  <si>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5.2.</t>
  </si>
  <si>
    <t>Среднемесячная заработная плата на одного работника</t>
  </si>
  <si>
    <t>тыс. руб.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</si>
  <si>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</si>
  <si>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</si>
  <si>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</si>
  <si>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</si>
  <si>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</si>
  <si>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       Базовый период - год, предшествующий расчетному периоду регулирования.</t>
  </si>
  <si>
    <t>**     Заполняются организацией, осуществляющей оперативно-диспетчерское управление в электроэнергетике.</t>
  </si>
  <si>
    <t>***   Заполняются сетевыми организациями, осуществляющими передачу электрической энергии (мощности) по электрическим сетям на конец года.</t>
  </si>
  <si>
    <t>**** Заполняются коммерческим оператором оптового рынка электрической энергии (мощности).</t>
  </si>
  <si>
    <t>Зам генерального  директора</t>
  </si>
  <si>
    <t>по экономике и финансам</t>
  </si>
  <si>
    <t>С.Б. Урядов</t>
  </si>
  <si>
    <t xml:space="preserve">III. Цены (тарифы) по регулируемым видам деятельности организации </t>
  </si>
  <si>
    <t>Единица изменения</t>
  </si>
  <si>
    <t>Показатели, утвержденные на базовый период *</t>
  </si>
  <si>
    <t>Предложения на расчетный период регулирования 2022</t>
  </si>
  <si>
    <t>Предложения на расчетный период регулирования 2023</t>
  </si>
  <si>
    <t>Предложения на расчетный период регулирования 2024</t>
  </si>
  <si>
    <t>первое полу-годие</t>
  </si>
  <si>
    <t>второе полу-годие</t>
  </si>
  <si>
    <t>первое полугодие</t>
  </si>
  <si>
    <t>второе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</si>
  <si>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</si>
  <si>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</si>
  <si>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</si>
  <si>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</si>
  <si>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</si>
  <si>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</si>
  <si>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</si>
  <si>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</si>
  <si>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</si>
  <si>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</si>
  <si>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</si>
  <si>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</si>
  <si>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</si>
  <si>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</si>
  <si>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</si>
  <si>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</si>
  <si>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</si>
  <si>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</si>
  <si>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</si>
  <si>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</si>
  <si>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</si>
  <si>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</si>
  <si>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</si>
  <si>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</si>
  <si>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</si>
  <si>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</si>
  <si>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</si>
  <si>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</si>
  <si>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</si>
  <si>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</si>
  <si>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</si>
  <si>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6"/>
        <color indexed="8"/>
        <rFont val="Times New Roman"/>
        <family val="1"/>
        <charset val="204"/>
      </rPr>
      <t>2</t>
    </r>
  </si>
  <si>
    <r>
      <t>2,5 - 7,0 кг/см</t>
    </r>
    <r>
      <rPr>
        <vertAlign val="superscript"/>
        <sz val="6"/>
        <color indexed="8"/>
        <rFont val="Times New Roman"/>
        <family val="1"/>
        <charset val="204"/>
      </rPr>
      <t>2</t>
    </r>
  </si>
  <si>
    <r>
      <t>7,0 - 13,0 кг/см</t>
    </r>
    <r>
      <rPr>
        <vertAlign val="superscript"/>
        <sz val="6"/>
        <color indexed="8"/>
        <rFont val="Times New Roman"/>
        <family val="1"/>
        <charset val="204"/>
      </rPr>
      <t>2</t>
    </r>
  </si>
  <si>
    <r>
      <t>&gt; 13 кг/см</t>
    </r>
    <r>
      <rPr>
        <vertAlign val="superscript"/>
        <sz val="6"/>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</si>
  <si>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</si>
  <si>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</si>
  <si>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</si>
  <si>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</si>
  <si>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</si>
  <si>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</si>
  <si>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</si>
  <si>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</si>
  <si>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</si>
  <si>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</si>
  <si>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</si>
  <si>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</si>
  <si>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Акционерное общество "Горэлектросеть"</t>
  </si>
  <si>
    <t>АО "Горэлектросеть"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</si>
</sst>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5" formatCode="0.000"/>
    <numFmt numFmtId="166" formatCode="0.0"/>
    <numFmt numFmtId="167" formatCode="#,##0.000"/>
    <numFmt numFmtId="168" formatCode="#,##0.0000"/>
    <numFmt numFmtId="169" formatCode="0.0000"/>
  </numFmts>
  <fonts count="30" x14ac:knownFonts="1">
    <font>
      <sz val="10"/>
      <name val="Arial Cyr"/>
      <charset val="204"/>
    </font>
    <font>
      <sz val="12"/>
      <name val="Times New Roman"/>
      <family val="1"/>
      <charset val="204"/>
    </font>
    <font>
      <sz val="10"/>
      <name val="Times New Roman"/>
      <family val="1"/>
      <charset val="204"/>
    </font>
    <font>
      <sz val="8"/>
      <name val="Times New Roman"/>
      <family val="1"/>
      <charset val="204"/>
    </font>
    <font>
      <sz val="6"/>
      <name val="Times New Roman"/>
      <family val="1"/>
      <charset val="204"/>
    </font>
    <font>
      <b/>
      <sz val="12"/>
      <name val="Times New Roman"/>
      <family val="1"/>
      <charset val="204"/>
    </font>
    <font>
      <sz val="7"/>
      <name val="Times New Roman"/>
      <family val="1"/>
      <charset val="204"/>
    </font>
    <font>
      <u/>
      <sz val="10"/>
      <color theme="10"/>
      <name val="Arial Cyr"/>
      <charset val="204"/>
    </font>
    <font>
      <sz val="8"/>
      <color rgb="FFFF0000"/>
      <name val="Times New Roman"/>
      <family val="1"/>
      <charset val="204"/>
    </font>
    <font>
      <sz val="11"/>
      <name val="Times New Roman"/>
      <family val="1"/>
      <charset val="204"/>
    </font>
    <font>
      <sz val="9"/>
      <name val="Times New Roman"/>
      <family val="1"/>
      <charset val="204"/>
    </font>
    <font>
      <sz val="11"/>
      <color rgb="FFFF0000"/>
      <name val="Times New Roman"/>
      <family val="1"/>
      <charset val="204"/>
    </font>
    <font>
      <sz val="11"/>
      <color rgb="FFC00000"/>
      <name val="Times New Roman"/>
      <family val="1"/>
      <charset val="204"/>
    </font>
    <font>
      <sz val="10"/>
      <color rgb="FFFF0000"/>
      <name val="Times New Roman"/>
      <family val="1"/>
      <charset val="204"/>
    </font>
    <font>
      <sz val="10"/>
      <color rgb="FFC00000"/>
      <name val="Times New Roman"/>
      <family val="1"/>
      <charset val="204"/>
    </font>
    <font>
      <sz val="11"/>
      <color rgb="FF0000FF"/>
      <name val="Times New Roman"/>
      <family val="1"/>
      <charset val="204"/>
    </font>
    <font>
      <sz val="6"/>
      <color rgb="FFC00000"/>
      <name val="Times New Roman"/>
      <family val="1"/>
      <charset val="204"/>
    </font>
    <font>
      <sz val="12"/>
      <color rgb="FFC00000"/>
      <name val="Times New Roman"/>
      <family val="1"/>
      <charset val="204"/>
    </font>
    <font>
      <sz val="12"/>
      <color rgb="FFFF0000"/>
      <name val="Times New Roman"/>
      <family val="1"/>
      <charset val="204"/>
    </font>
    <font>
      <sz val="12"/>
      <color indexed="9"/>
      <name val="Times New Roman"/>
      <family val="1"/>
      <charset val="204"/>
    </font>
    <font>
      <b/>
      <sz val="13"/>
      <name val="Times New Roman"/>
      <family val="1"/>
      <charset val="204"/>
    </font>
    <font>
      <sz val="11"/>
      <color indexed="8"/>
      <name val="Calibri"/>
      <family val="2"/>
      <charset val="204"/>
    </font>
    <font>
      <sz val="10"/>
      <color indexed="8"/>
      <name val="Times New Roman"/>
      <family val="1"/>
      <charset val="204"/>
    </font>
    <font>
      <sz val="11"/>
      <color indexed="8"/>
      <name val="Times New Roman"/>
      <family val="1"/>
      <charset val="204"/>
    </font>
    <font>
      <sz val="6"/>
      <color indexed="8"/>
      <name val="Times New Roman"/>
      <family val="1"/>
      <charset val="204"/>
    </font>
    <font>
      <sz val="5"/>
      <color indexed="8"/>
      <name val="Times New Roman"/>
      <family val="1"/>
      <charset val="204"/>
    </font>
    <font>
      <vertAlign val="superscript"/>
      <sz val="6"/>
      <color indexed="8"/>
      <name val="Times New Roman"/>
      <family val="1"/>
      <charset val="204"/>
    </font>
    <font>
      <b/>
      <sz val="6"/>
      <name val="Times New Roman"/>
      <family val="1"/>
      <charset val="204"/>
    </font>
    <font>
      <sz val="10"/>
      <color indexed="9"/>
      <name val="Times New Roman"/>
      <family val="1"/>
      <charset val="204"/>
    </font>
    <font>
      <sz val="8"/>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21" fillId="0" borderId="0"/>
  </cellStyleXfs>
  <cellXfs count="101">
    <xf numFmtId="0" fontId="0" fillId="0" borderId="0" xfId="0"/>
    <xf numFmtId="0" fontId="1" fillId="0" borderId="0" xfId="0" applyFont="1"/>
    <xf numFmtId="0" fontId="1" fillId="0" borderId="0" xfId="0" applyFont="1" applyAlignment="1">
      <alignment horizontal="left"/>
    </xf>
    <xf numFmtId="0" fontId="7" fillId="0" borderId="0" xfId="1" applyAlignment="1" applyProtection="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applyAlignment="1">
      <alignment vertical="center"/>
    </xf>
    <xf numFmtId="0" fontId="2" fillId="0" borderId="0" xfId="0" applyFont="1" applyAlignment="1">
      <alignment vertical="center"/>
    </xf>
    <xf numFmtId="0" fontId="8" fillId="0" borderId="0" xfId="0" applyFont="1" applyAlignment="1">
      <alignment horizontal="left" wrapText="1"/>
    </xf>
    <xf numFmtId="0" fontId="11" fillId="0" borderId="0" xfId="0" applyFont="1" applyAlignment="1">
      <alignment vertical="center"/>
    </xf>
    <xf numFmtId="0" fontId="13" fillId="0" borderId="1" xfId="0" applyFont="1" applyBorder="1" applyAlignment="1">
      <alignment horizontal="center" vertical="center" wrapText="1"/>
    </xf>
    <xf numFmtId="0" fontId="9"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left"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8" fillId="0" borderId="1" xfId="0" applyFont="1" applyBorder="1" applyAlignment="1">
      <alignment horizontal="center" vertical="center"/>
    </xf>
    <xf numFmtId="0" fontId="3" fillId="0" borderId="0" xfId="0" applyFont="1" applyAlignment="1">
      <alignment vertical="center"/>
    </xf>
    <xf numFmtId="4" fontId="13" fillId="0" borderId="1"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5" fillId="0" borderId="0" xfId="0" applyFont="1" applyFill="1" applyAlignment="1">
      <alignment vertical="center"/>
    </xf>
    <xf numFmtId="2" fontId="13"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0" fontId="13" fillId="0" borderId="1" xfId="0" applyFont="1" applyBorder="1" applyAlignment="1">
      <alignment vertical="center" wrapText="1"/>
    </xf>
    <xf numFmtId="3" fontId="9" fillId="0" borderId="0" xfId="0" applyNumberFormat="1" applyFont="1" applyAlignment="1">
      <alignment vertical="center"/>
    </xf>
    <xf numFmtId="16" fontId="2" fillId="0" borderId="1" xfId="0" applyNumberFormat="1" applyFont="1" applyBorder="1" applyAlignment="1">
      <alignment horizontal="center" vertical="center" wrapText="1"/>
    </xf>
    <xf numFmtId="166" fontId="13" fillId="0" borderId="1" xfId="0" applyNumberFormat="1"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1" fontId="11" fillId="0" borderId="0" xfId="0" applyNumberFormat="1" applyFont="1" applyAlignment="1">
      <alignment vertical="center"/>
    </xf>
    <xf numFmtId="0" fontId="10"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xf numFmtId="0" fontId="2" fillId="0" borderId="0" xfId="0" applyFont="1" applyAlignment="1">
      <alignment horizontal="center" vertical="center" wrapText="1"/>
    </xf>
    <xf numFmtId="0" fontId="22" fillId="0" borderId="1" xfId="2" applyFont="1" applyBorder="1" applyAlignment="1">
      <alignment horizontal="center" vertical="center" wrapText="1"/>
    </xf>
    <xf numFmtId="0" fontId="2" fillId="0" borderId="0" xfId="0" applyFont="1" applyAlignment="1">
      <alignment vertical="top"/>
    </xf>
    <xf numFmtId="0" fontId="23" fillId="0" borderId="1" xfId="2" applyFont="1" applyBorder="1" applyAlignment="1">
      <alignment horizontal="center" vertical="top" wrapText="1"/>
    </xf>
    <xf numFmtId="0" fontId="23" fillId="0" borderId="1" xfId="2" applyFont="1" applyBorder="1" applyAlignment="1">
      <alignment horizontal="left" vertical="top" wrapText="1"/>
    </xf>
    <xf numFmtId="0" fontId="23" fillId="0" borderId="1" xfId="2" applyFont="1" applyBorder="1" applyAlignment="1">
      <alignment horizontal="center" vertical="top"/>
    </xf>
    <xf numFmtId="0" fontId="9" fillId="0" borderId="0" xfId="0" applyFont="1" applyAlignment="1">
      <alignment vertical="top"/>
    </xf>
    <xf numFmtId="0" fontId="24" fillId="0" borderId="1" xfId="2" applyFont="1" applyBorder="1" applyAlignment="1">
      <alignment horizontal="center" vertical="top" wrapText="1"/>
    </xf>
    <xf numFmtId="0" fontId="25" fillId="0" borderId="1" xfId="2" applyFont="1" applyBorder="1" applyAlignment="1">
      <alignment horizontal="left" vertical="top" wrapText="1"/>
    </xf>
    <xf numFmtId="0" fontId="24" fillId="0" borderId="1" xfId="2" applyFont="1" applyBorder="1" applyAlignment="1">
      <alignment horizontal="center" vertical="top"/>
    </xf>
    <xf numFmtId="0" fontId="4" fillId="0" borderId="0" xfId="0" applyFont="1" applyAlignment="1">
      <alignment vertical="top"/>
    </xf>
    <xf numFmtId="0" fontId="23" fillId="0" borderId="1" xfId="2" applyFont="1" applyBorder="1" applyAlignment="1">
      <alignment horizontal="left" vertical="top" wrapText="1" indent="1"/>
    </xf>
    <xf numFmtId="0" fontId="23" fillId="0" borderId="1" xfId="2" applyFont="1" applyBorder="1" applyAlignment="1">
      <alignment horizontal="left" vertical="top" wrapText="1" indent="2"/>
    </xf>
    <xf numFmtId="4" fontId="11" fillId="0" borderId="1" xfId="2" applyNumberFormat="1" applyFont="1" applyBorder="1" applyAlignment="1">
      <alignment horizontal="center" vertical="top"/>
    </xf>
    <xf numFmtId="167" fontId="11" fillId="0" borderId="1" xfId="2" applyNumberFormat="1" applyFont="1" applyBorder="1" applyAlignment="1">
      <alignment horizontal="center" vertical="top"/>
    </xf>
    <xf numFmtId="3" fontId="11" fillId="0" borderId="1" xfId="2" applyNumberFormat="1" applyFont="1" applyBorder="1" applyAlignment="1">
      <alignment horizontal="center" vertical="top"/>
    </xf>
    <xf numFmtId="0" fontId="24" fillId="0" borderId="1" xfId="2" applyFont="1" applyBorder="1" applyAlignment="1">
      <alignment horizontal="left" vertical="top" wrapText="1"/>
    </xf>
    <xf numFmtId="0" fontId="27" fillId="0" borderId="0" xfId="0" applyFont="1" applyAlignment="1">
      <alignment vertical="top"/>
    </xf>
    <xf numFmtId="0" fontId="28" fillId="0" borderId="0" xfId="0" applyFont="1"/>
    <xf numFmtId="0" fontId="2" fillId="0" borderId="0" xfId="0" applyFont="1"/>
    <xf numFmtId="0" fontId="5" fillId="0" borderId="0" xfId="0" applyFont="1" applyAlignment="1">
      <alignment horizontal="center"/>
    </xf>
    <xf numFmtId="0" fontId="6" fillId="0" borderId="2" xfId="0" applyFont="1" applyBorder="1" applyAlignment="1">
      <alignment horizontal="center" vertical="top"/>
    </xf>
    <xf numFmtId="0" fontId="1" fillId="0" borderId="3" xfId="0" applyFont="1" applyBorder="1" applyAlignment="1">
      <alignment horizontal="center"/>
    </xf>
    <xf numFmtId="0" fontId="5" fillId="0" borderId="0"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2" fillId="0" borderId="1" xfId="2" applyFont="1" applyBorder="1" applyAlignment="1">
      <alignment horizontal="center" vertical="center" wrapText="1"/>
    </xf>
    <xf numFmtId="0" fontId="20" fillId="0" borderId="0" xfId="0" applyFont="1" applyAlignment="1">
      <alignment horizontal="center" wrapText="1"/>
    </xf>
    <xf numFmtId="166" fontId="2" fillId="0" borderId="1" xfId="0" applyNumberFormat="1" applyFont="1" applyFill="1" applyBorder="1" applyAlignment="1">
      <alignment horizontal="center" vertical="center"/>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0" xfId="0" applyFont="1" applyFill="1" applyAlignment="1">
      <alignment vertical="center"/>
    </xf>
    <xf numFmtId="0" fontId="1" fillId="0" borderId="0" xfId="0" applyFont="1" applyFill="1"/>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8" fontId="2" fillId="0" borderId="1"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6" fillId="0" borderId="0" xfId="0" applyFont="1" applyFill="1" applyAlignment="1">
      <alignment vertical="center"/>
    </xf>
    <xf numFmtId="1" fontId="12" fillId="0" borderId="0" xfId="0" applyNumberFormat="1" applyFont="1" applyFill="1" applyAlignment="1">
      <alignment vertical="center"/>
    </xf>
    <xf numFmtId="0" fontId="12" fillId="0" borderId="0" xfId="0" applyFont="1" applyFill="1" applyAlignment="1">
      <alignment vertical="center"/>
    </xf>
    <xf numFmtId="0" fontId="17" fillId="0" borderId="0" xfId="0" applyFont="1" applyFill="1" applyAlignment="1">
      <alignment vertical="center"/>
    </xf>
    <xf numFmtId="0" fontId="1" fillId="0" borderId="0" xfId="0" applyFont="1" applyFill="1" applyAlignment="1">
      <alignment horizontal="left"/>
    </xf>
    <xf numFmtId="0" fontId="0" fillId="0" borderId="3" xfId="0" applyBorder="1" applyAlignment="1">
      <alignment horizontal="center"/>
    </xf>
    <xf numFmtId="0" fontId="9" fillId="0" borderId="0" xfId="0" applyFont="1" applyFill="1" applyAlignment="1">
      <alignment horizontal="center" vertical="center"/>
    </xf>
  </cellXfs>
  <cellStyles count="3">
    <cellStyle name="Гиперссылка" xfId="1" builtinId="8"/>
    <cellStyle name="Обычный" xfId="0" builtinId="0"/>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Peo\gavrilenkova\&#1058;&#1072;&#1088;&#1080;&#1092;%20&#1087;&#1077;&#1088;&#1077;&#1076;&#1072;&#1095;&#1072;%20&#1101;&#1101;\&#1058;&#1072;&#1088;&#1080;&#1092;%202022%20&#1075;\&#1058;&#1072;&#1088;&#1080;&#1092;%202020\&#1057;&#1084;&#1077;&#1090;&#1072;%202020%20&#1079;&#1072;&#1103;&#1074;&#1082;&#1072;%20&#1091;&#1090;&#1086;&#1095;&#1085;&#1077;&#1085;&#1072;&#1103;%20&#1074;%20&#1089;&#1077;&#1085;&#1090;&#1103;&#1073;&#1088;&#10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eo\gavrilenkova\&#1058;&#1072;&#1088;&#1080;&#1092;%20&#1087;&#1077;&#1088;&#1077;&#1076;&#1072;&#1095;&#1072;%20&#1101;&#1101;\&#1058;&#1072;&#1088;&#1080;&#1092;%202022%20&#1075;\&#1087;&#1088;&#1077;&#1076;&#1083;&#1086;&#1078;&#1077;&#1085;&#1080;&#1077;%20&#1101;&#1101;%202022%20&#1079;&#1072;&#1103;&#1074;&#1082;&#1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флят"/>
      <sheetName val="Ставки 2020"/>
      <sheetName val="тар20-24"/>
      <sheetName val="кор НВВ 2020"/>
      <sheetName val="кор выручка"/>
      <sheetName val="факт 2018"/>
      <sheetName val="расчет НП"/>
      <sheetName val="потери"/>
      <sheetName val="норматив потерь"/>
      <sheetName val="3.1"/>
      <sheetName val="ИП источн"/>
      <sheetName val="Отчет ТП"/>
      <sheetName val="ИП скорр"/>
      <sheetName val="расср до150"/>
      <sheetName val="объемы ТП 3г"/>
      <sheetName val="выпТП до15кВт 2020"/>
      <sheetName val="выпТП до150кВт 2020"/>
      <sheetName val="смета ээ 2019"/>
      <sheetName val="шаблон УРТиЭ"/>
      <sheetName val="до15 17"/>
      <sheetName val="до15 16"/>
      <sheetName val=" до15 18"/>
      <sheetName val="бездогов"/>
      <sheetName val="Жул РДУ"/>
      <sheetName val="материалы"/>
      <sheetName val="теплоэн"/>
      <sheetName val="рас тепло"/>
      <sheetName val="стр. взносы"/>
      <sheetName val="аренда"/>
      <sheetName val="ар земли 2 вар"/>
      <sheetName val="амортиз"/>
      <sheetName val="аморт март-сент"/>
      <sheetName val="вводОС2019"/>
      <sheetName val="налоги"/>
      <sheetName val="тансп нал"/>
      <sheetName val="земля экология"/>
      <sheetName val="УЕ "/>
      <sheetName val="1.3"/>
      <sheetName val="1.4"/>
      <sheetName val="1.5"/>
      <sheetName val="1.6"/>
      <sheetName val="1.15"/>
      <sheetName val="1.16"/>
      <sheetName val="1.16 передача"/>
      <sheetName val="1.16 общ"/>
      <sheetName val="1.17"/>
      <sheetName val="1.17.1"/>
      <sheetName val="1.18"/>
      <sheetName val="1.20"/>
      <sheetName val="1.20.3"/>
      <sheetName val="1.21.3"/>
      <sheetName val="1.24"/>
      <sheetName val="1.25"/>
      <sheetName val="1.27"/>
      <sheetName val="1.30"/>
      <sheetName val="опись 2019"/>
      <sheetName val="шильд"/>
      <sheetName val="шиль"/>
      <sheetName val="ар земли стар"/>
    </sheetNames>
    <sheetDataSet>
      <sheetData sheetId="0" refreshError="1"/>
      <sheetData sheetId="1" refreshError="1">
        <row r="9">
          <cell r="D9">
            <v>1029507.8068729796</v>
          </cell>
        </row>
        <row r="11">
          <cell r="D11">
            <v>1086566.3419885903</v>
          </cell>
        </row>
        <row r="12">
          <cell r="D12">
            <v>1117021.5986982747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94">
          <cell r="D94">
            <v>100.66457500000001</v>
          </cell>
          <cell r="G94">
            <v>113.49223333333335</v>
          </cell>
          <cell r="H94">
            <v>121.66825833333334</v>
          </cell>
        </row>
      </sheetData>
      <sheetData sheetId="11" refreshError="1"/>
      <sheetData sheetId="12" refreshError="1"/>
      <sheetData sheetId="13" refreshError="1"/>
      <sheetData sheetId="14" refreshError="1"/>
      <sheetData sheetId="15" refreshError="1"/>
      <sheetData sheetId="16" refreshError="1"/>
      <sheetData sheetId="17" refreshError="1">
        <row r="6">
          <cell r="AV6">
            <v>879862.15769986308</v>
          </cell>
        </row>
        <row r="69">
          <cell r="BF69">
            <v>106635.85627301619</v>
          </cell>
          <cell r="BG69">
            <v>110901.29052393684</v>
          </cell>
        </row>
        <row r="186">
          <cell r="BF186">
            <v>9585.3789939648013</v>
          </cell>
          <cell r="BG186">
            <v>9968.7941537233946</v>
          </cell>
        </row>
        <row r="280">
          <cell r="BF280">
            <v>29214.718392774401</v>
          </cell>
          <cell r="BG280">
            <v>28046.787128485401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 и 2"/>
      <sheetName val="п 3"/>
      <sheetName val="фин устойч"/>
      <sheetName val="2021"/>
      <sheetName val="2020"/>
      <sheetName val="2019"/>
      <sheetName val="2018"/>
      <sheetName val="2017"/>
      <sheetName val="коэф"/>
    </sheetNames>
    <sheetDataSet>
      <sheetData sheetId="0" refreshError="1"/>
      <sheetData sheetId="1" refreshError="1"/>
      <sheetData sheetId="2" refreshError="1">
        <row r="32">
          <cell r="D32">
            <v>-395309</v>
          </cell>
        </row>
        <row r="37">
          <cell r="F37">
            <v>-342102.12166666659</v>
          </cell>
        </row>
        <row r="42">
          <cell r="F42">
            <v>-377935.3816666666</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z_svet05@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zoomScale="75" zoomScaleNormal="75" workbookViewId="0">
      <selection activeCell="I33" sqref="I33"/>
    </sheetView>
  </sheetViews>
  <sheetFormatPr defaultColWidth="9.140625" defaultRowHeight="15" x14ac:dyDescent="0.2"/>
  <cols>
    <col min="1" max="1" width="27.42578125" style="6" customWidth="1"/>
    <col min="2" max="2" width="59.140625" style="6" customWidth="1"/>
    <col min="3" max="3" width="14" style="7" customWidth="1"/>
    <col min="4" max="4" width="22.85546875" style="96" customWidth="1"/>
    <col min="5" max="5" width="20.140625" style="96" customWidth="1"/>
    <col min="6" max="6" width="19.7109375" style="96" customWidth="1"/>
    <col min="7" max="8" width="19.42578125" style="9" hidden="1" customWidth="1"/>
    <col min="9" max="9" width="18.7109375" style="6" customWidth="1"/>
    <col min="10" max="10" width="5.42578125" style="6" customWidth="1"/>
    <col min="11" max="14" width="5.5703125" style="6" customWidth="1"/>
    <col min="15" max="16384" width="9.140625" style="6"/>
  </cols>
  <sheetData>
    <row r="1" spans="1:7" x14ac:dyDescent="0.2">
      <c r="D1" s="79"/>
      <c r="E1" s="79"/>
      <c r="F1" s="79"/>
      <c r="G1" s="8"/>
    </row>
    <row r="2" spans="1:7" x14ac:dyDescent="0.2">
      <c r="D2" s="79"/>
      <c r="E2" s="79"/>
      <c r="F2" s="79"/>
    </row>
    <row r="3" spans="1:7" ht="15.75" x14ac:dyDescent="0.25">
      <c r="A3" s="65" t="s">
        <v>10</v>
      </c>
      <c r="B3" s="65"/>
      <c r="C3" s="65"/>
      <c r="D3" s="65"/>
      <c r="E3" s="65"/>
      <c r="F3" s="79"/>
    </row>
    <row r="4" spans="1:7" ht="15.75" x14ac:dyDescent="0.25">
      <c r="A4" s="65" t="s">
        <v>11</v>
      </c>
      <c r="B4" s="65"/>
      <c r="C4" s="65"/>
      <c r="D4" s="65"/>
      <c r="E4" s="65"/>
      <c r="F4" s="79"/>
    </row>
    <row r="5" spans="1:7" ht="15.75" x14ac:dyDescent="0.25">
      <c r="A5" s="68" t="s">
        <v>36</v>
      </c>
      <c r="B5" s="68"/>
      <c r="C5" s="68"/>
      <c r="D5" s="68"/>
      <c r="E5" s="68"/>
      <c r="F5" s="79"/>
    </row>
    <row r="6" spans="1:7" x14ac:dyDescent="0.2">
      <c r="D6" s="79"/>
      <c r="E6" s="79"/>
      <c r="F6" s="79"/>
    </row>
    <row r="7" spans="1:7" ht="15.75" x14ac:dyDescent="0.25">
      <c r="A7" s="67" t="s">
        <v>170</v>
      </c>
      <c r="B7" s="67"/>
      <c r="C7" s="67"/>
      <c r="D7" s="67"/>
      <c r="E7" s="67"/>
      <c r="F7" s="79"/>
    </row>
    <row r="8" spans="1:7" x14ac:dyDescent="0.2">
      <c r="A8" s="66" t="s">
        <v>12</v>
      </c>
      <c r="B8" s="66"/>
      <c r="C8" s="66"/>
      <c r="D8" s="66"/>
      <c r="E8" s="66"/>
      <c r="F8" s="79"/>
    </row>
    <row r="9" spans="1:7" ht="15.75" x14ac:dyDescent="0.25">
      <c r="A9" s="67" t="s">
        <v>171</v>
      </c>
      <c r="B9" s="67"/>
      <c r="C9" s="67"/>
      <c r="D9" s="67"/>
      <c r="E9" s="67"/>
      <c r="F9" s="79"/>
    </row>
    <row r="10" spans="1:7" x14ac:dyDescent="0.2">
      <c r="D10" s="79"/>
      <c r="E10" s="79"/>
      <c r="F10" s="79"/>
    </row>
    <row r="11" spans="1:7" ht="15.75" x14ac:dyDescent="0.25">
      <c r="A11" s="65" t="s">
        <v>37</v>
      </c>
      <c r="B11" s="65"/>
      <c r="C11" s="65"/>
      <c r="D11" s="65"/>
      <c r="E11" s="65"/>
      <c r="F11" s="79"/>
    </row>
    <row r="12" spans="1:7" ht="15.75" x14ac:dyDescent="0.25">
      <c r="A12" s="1" t="s">
        <v>13</v>
      </c>
      <c r="B12" s="1" t="s">
        <v>26</v>
      </c>
      <c r="C12" s="1"/>
      <c r="D12" s="80"/>
      <c r="E12" s="80"/>
      <c r="F12" s="79"/>
    </row>
    <row r="13" spans="1:7" ht="15.75" x14ac:dyDescent="0.25">
      <c r="A13" s="1" t="s">
        <v>14</v>
      </c>
      <c r="B13" s="1" t="s">
        <v>27</v>
      </c>
      <c r="C13" s="1"/>
      <c r="D13" s="80"/>
      <c r="E13" s="80"/>
      <c r="F13" s="79"/>
    </row>
    <row r="14" spans="1:7" ht="15.75" x14ac:dyDescent="0.25">
      <c r="A14" s="1" t="s">
        <v>15</v>
      </c>
      <c r="B14" s="1" t="s">
        <v>23</v>
      </c>
      <c r="C14" s="1"/>
      <c r="D14" s="80"/>
      <c r="E14" s="80"/>
      <c r="F14" s="79"/>
    </row>
    <row r="15" spans="1:7" ht="15.75" x14ac:dyDescent="0.25">
      <c r="A15" s="1" t="s">
        <v>16</v>
      </c>
      <c r="B15" s="1" t="s">
        <v>23</v>
      </c>
      <c r="C15" s="1"/>
      <c r="D15" s="80"/>
      <c r="E15" s="80"/>
      <c r="F15" s="79"/>
    </row>
    <row r="16" spans="1:7" ht="15.75" x14ac:dyDescent="0.25">
      <c r="A16" s="1" t="s">
        <v>17</v>
      </c>
      <c r="B16" s="2">
        <v>5803029609</v>
      </c>
      <c r="C16" s="1"/>
      <c r="D16" s="80"/>
      <c r="E16" s="80"/>
      <c r="F16" s="79"/>
    </row>
    <row r="17" spans="1:8" ht="15.75" x14ac:dyDescent="0.25">
      <c r="A17" s="1" t="s">
        <v>18</v>
      </c>
      <c r="B17" s="2">
        <v>580301001</v>
      </c>
      <c r="C17" s="1"/>
      <c r="D17" s="80"/>
      <c r="E17" s="80"/>
      <c r="F17" s="79"/>
    </row>
    <row r="18" spans="1:8" ht="15.75" x14ac:dyDescent="0.25">
      <c r="A18" s="1" t="s">
        <v>19</v>
      </c>
      <c r="B18" s="1" t="s">
        <v>30</v>
      </c>
      <c r="C18" s="1"/>
      <c r="D18" s="80"/>
      <c r="E18" s="80"/>
      <c r="F18" s="79"/>
    </row>
    <row r="19" spans="1:8" ht="15.75" x14ac:dyDescent="0.25">
      <c r="A19" s="1" t="s">
        <v>20</v>
      </c>
      <c r="B19" s="3" t="s">
        <v>24</v>
      </c>
      <c r="C19" s="1"/>
      <c r="D19" s="80"/>
      <c r="E19" s="80"/>
      <c r="F19" s="79"/>
    </row>
    <row r="20" spans="1:8" ht="15.75" x14ac:dyDescent="0.25">
      <c r="A20" s="1" t="s">
        <v>21</v>
      </c>
      <c r="B20" s="1" t="s">
        <v>25</v>
      </c>
      <c r="C20" s="1"/>
      <c r="D20" s="80"/>
      <c r="E20" s="80"/>
      <c r="F20" s="79"/>
    </row>
    <row r="21" spans="1:8" ht="15.75" x14ac:dyDescent="0.25">
      <c r="A21" s="1" t="s">
        <v>22</v>
      </c>
      <c r="B21" s="1" t="s">
        <v>25</v>
      </c>
      <c r="C21" s="1"/>
      <c r="D21" s="80"/>
      <c r="E21" s="80"/>
      <c r="F21" s="79"/>
    </row>
    <row r="22" spans="1:8" ht="15.75" x14ac:dyDescent="0.2">
      <c r="A22" s="69" t="s">
        <v>38</v>
      </c>
      <c r="B22" s="70"/>
      <c r="C22" s="70"/>
      <c r="D22" s="70"/>
      <c r="E22" s="70"/>
      <c r="F22" s="79"/>
    </row>
    <row r="24" spans="1:8" x14ac:dyDescent="0.2">
      <c r="D24" s="100">
        <v>2020</v>
      </c>
      <c r="E24" s="100">
        <v>2021</v>
      </c>
      <c r="F24" s="100">
        <v>2022</v>
      </c>
      <c r="G24" s="9">
        <v>2023</v>
      </c>
      <c r="H24" s="9">
        <v>2024</v>
      </c>
    </row>
    <row r="25" spans="1:8" s="11" customFormat="1" ht="38.25" x14ac:dyDescent="0.2">
      <c r="A25" s="4" t="s">
        <v>31</v>
      </c>
      <c r="B25" s="4" t="s">
        <v>32</v>
      </c>
      <c r="C25" s="4" t="s">
        <v>33</v>
      </c>
      <c r="D25" s="21" t="s">
        <v>34</v>
      </c>
      <c r="E25" s="21" t="s">
        <v>39</v>
      </c>
      <c r="F25" s="21" t="s">
        <v>9</v>
      </c>
      <c r="G25" s="10" t="s">
        <v>9</v>
      </c>
      <c r="H25" s="10" t="s">
        <v>9</v>
      </c>
    </row>
    <row r="26" spans="1:8" s="11" customFormat="1" ht="33.75" customHeight="1" x14ac:dyDescent="0.2">
      <c r="A26" s="71" t="s">
        <v>40</v>
      </c>
      <c r="B26" s="71"/>
      <c r="C26" s="71"/>
      <c r="D26" s="71"/>
      <c r="E26" s="71"/>
      <c r="F26" s="81"/>
      <c r="G26" s="12"/>
      <c r="H26" s="12"/>
    </row>
    <row r="27" spans="1:8" x14ac:dyDescent="0.2">
      <c r="A27" s="4" t="s">
        <v>41</v>
      </c>
      <c r="B27" s="13" t="s">
        <v>42</v>
      </c>
      <c r="C27" s="4"/>
      <c r="D27" s="82"/>
      <c r="E27" s="82"/>
      <c r="F27" s="82"/>
      <c r="G27" s="14"/>
      <c r="H27" s="14"/>
    </row>
    <row r="28" spans="1:8" x14ac:dyDescent="0.2">
      <c r="A28" s="4" t="s">
        <v>43</v>
      </c>
      <c r="B28" s="13" t="s">
        <v>44</v>
      </c>
      <c r="C28" s="4" t="s">
        <v>0</v>
      </c>
      <c r="D28" s="23">
        <v>150457</v>
      </c>
      <c r="E28" s="23">
        <v>168351</v>
      </c>
      <c r="F28" s="23">
        <v>184618</v>
      </c>
      <c r="G28" s="15">
        <f>'[1]Ставки 2020'!$D$11</f>
        <v>1086566.3419885903</v>
      </c>
      <c r="H28" s="15">
        <f>'[1]Ставки 2020'!$D$12</f>
        <v>1117021.5986982747</v>
      </c>
    </row>
    <row r="29" spans="1:8" x14ac:dyDescent="0.2">
      <c r="A29" s="4" t="s">
        <v>45</v>
      </c>
      <c r="B29" s="13" t="s">
        <v>46</v>
      </c>
      <c r="C29" s="4" t="s">
        <v>0</v>
      </c>
      <c r="D29" s="23">
        <v>9987</v>
      </c>
      <c r="E29" s="23">
        <v>16892</v>
      </c>
      <c r="F29" s="23">
        <v>26527</v>
      </c>
      <c r="G29" s="15">
        <f>93479.5+40000</f>
        <v>133479.5</v>
      </c>
      <c r="H29" s="15">
        <f>96921.2+40000</f>
        <v>136921.20000000001</v>
      </c>
    </row>
    <row r="30" spans="1:8" x14ac:dyDescent="0.2">
      <c r="A30" s="4" t="s">
        <v>47</v>
      </c>
      <c r="B30" s="13" t="s">
        <v>48</v>
      </c>
      <c r="C30" s="4" t="s">
        <v>0</v>
      </c>
      <c r="D30" s="23">
        <v>12176</v>
      </c>
      <c r="E30" s="23">
        <v>18296</v>
      </c>
      <c r="F30" s="23">
        <v>28117</v>
      </c>
      <c r="G30" s="15">
        <f>G31+'[1]смета ээ 2019'!BF69+'[1]смета ээ 2019'!BF186+'[1]смета ээ 2019'!BF280</f>
        <v>227261.95365975541</v>
      </c>
      <c r="H30" s="15">
        <f>H31+'[1]смета ээ 2019'!BG69+'[1]смета ээ 2019'!BG186+'[1]смета ээ 2019'!BG280</f>
        <v>234751.87180614565</v>
      </c>
    </row>
    <row r="31" spans="1:8" x14ac:dyDescent="0.2">
      <c r="A31" s="4" t="s">
        <v>49</v>
      </c>
      <c r="B31" s="13" t="s">
        <v>50</v>
      </c>
      <c r="C31" s="4" t="s">
        <v>0</v>
      </c>
      <c r="D31" s="23">
        <v>6173</v>
      </c>
      <c r="E31" s="23">
        <v>11991</v>
      </c>
      <c r="F31" s="23">
        <v>22045</v>
      </c>
      <c r="G31" s="15">
        <f>41826+40000</f>
        <v>81826</v>
      </c>
      <c r="H31" s="15">
        <f>45835+40000</f>
        <v>85835</v>
      </c>
    </row>
    <row r="32" spans="1:8" x14ac:dyDescent="0.2">
      <c r="A32" s="4" t="s">
        <v>51</v>
      </c>
      <c r="B32" s="13" t="s">
        <v>52</v>
      </c>
      <c r="C32" s="4"/>
      <c r="D32" s="83"/>
      <c r="E32" s="83"/>
      <c r="F32" s="83"/>
      <c r="G32" s="14"/>
      <c r="H32" s="14"/>
    </row>
    <row r="33" spans="1:8" ht="38.25" x14ac:dyDescent="0.2">
      <c r="A33" s="4" t="s">
        <v>53</v>
      </c>
      <c r="B33" s="13" t="s">
        <v>54</v>
      </c>
      <c r="C33" s="4" t="s">
        <v>55</v>
      </c>
      <c r="D33" s="84">
        <f>D29/D28*100</f>
        <v>6.6377769063586278</v>
      </c>
      <c r="E33" s="84">
        <f>E29/E28*100</f>
        <v>10.033798433035741</v>
      </c>
      <c r="F33" s="84">
        <f>F29/F28*100</f>
        <v>14.368588111668418</v>
      </c>
      <c r="G33" s="15">
        <f t="shared" ref="G33:H33" si="0">G29/G28*100</f>
        <v>12.284523718608028</v>
      </c>
      <c r="H33" s="15">
        <f t="shared" si="0"/>
        <v>12.257703893958867</v>
      </c>
    </row>
    <row r="34" spans="1:8" x14ac:dyDescent="0.2">
      <c r="A34" s="4" t="s">
        <v>56</v>
      </c>
      <c r="B34" s="13" t="s">
        <v>57</v>
      </c>
      <c r="C34" s="4"/>
      <c r="D34" s="83"/>
      <c r="E34" s="83"/>
      <c r="F34" s="83"/>
      <c r="G34" s="14"/>
      <c r="H34" s="14"/>
    </row>
    <row r="35" spans="1:8" s="18" customFormat="1" ht="11.25" x14ac:dyDescent="0.2">
      <c r="A35" s="5" t="s">
        <v>58</v>
      </c>
      <c r="B35" s="16" t="s">
        <v>59</v>
      </c>
      <c r="C35" s="5" t="s">
        <v>2</v>
      </c>
      <c r="D35" s="85"/>
      <c r="E35" s="85"/>
      <c r="F35" s="85"/>
      <c r="G35" s="17"/>
      <c r="H35" s="17"/>
    </row>
    <row r="36" spans="1:8" s="18" customFormat="1" ht="11.25" x14ac:dyDescent="0.2">
      <c r="A36" s="5" t="s">
        <v>60</v>
      </c>
      <c r="B36" s="16" t="s">
        <v>61</v>
      </c>
      <c r="C36" s="5" t="s">
        <v>3</v>
      </c>
      <c r="D36" s="85"/>
      <c r="E36" s="85"/>
      <c r="F36" s="85"/>
      <c r="G36" s="17"/>
      <c r="H36" s="17"/>
    </row>
    <row r="37" spans="1:8" x14ac:dyDescent="0.2">
      <c r="A37" s="4" t="s">
        <v>62</v>
      </c>
      <c r="B37" s="13" t="s">
        <v>63</v>
      </c>
      <c r="C37" s="4" t="s">
        <v>2</v>
      </c>
      <c r="D37" s="86">
        <v>25.747499999999999</v>
      </c>
      <c r="E37" s="86">
        <v>24.9922</v>
      </c>
      <c r="F37" s="86">
        <v>25.229199999999999</v>
      </c>
      <c r="G37" s="19">
        <v>179.2621</v>
      </c>
      <c r="H37" s="19">
        <v>179.2621</v>
      </c>
    </row>
    <row r="38" spans="1:8" x14ac:dyDescent="0.2">
      <c r="A38" s="4" t="s">
        <v>64</v>
      </c>
      <c r="B38" s="13" t="s">
        <v>65</v>
      </c>
      <c r="C38" s="4" t="s">
        <v>4</v>
      </c>
      <c r="D38" s="74">
        <v>128480</v>
      </c>
      <c r="E38" s="74">
        <v>124710.7</v>
      </c>
      <c r="F38" s="74">
        <v>125893.8</v>
      </c>
      <c r="G38" s="15">
        <v>958156</v>
      </c>
      <c r="H38" s="15">
        <v>958156</v>
      </c>
    </row>
    <row r="39" spans="1:8" s="25" customFormat="1" ht="25.5" x14ac:dyDescent="0.2">
      <c r="A39" s="21" t="s">
        <v>66</v>
      </c>
      <c r="B39" s="22" t="s">
        <v>67</v>
      </c>
      <c r="C39" s="21" t="s">
        <v>4</v>
      </c>
      <c r="D39" s="23">
        <v>59296</v>
      </c>
      <c r="E39" s="23">
        <v>59296</v>
      </c>
      <c r="F39" s="23">
        <v>59296</v>
      </c>
      <c r="G39" s="24">
        <v>398627.70030000003</v>
      </c>
      <c r="H39" s="24">
        <v>398627.70030000003</v>
      </c>
    </row>
    <row r="40" spans="1:8" x14ac:dyDescent="0.2">
      <c r="A40" s="4" t="s">
        <v>68</v>
      </c>
      <c r="B40" s="13" t="s">
        <v>69</v>
      </c>
      <c r="C40" s="4" t="s">
        <v>55</v>
      </c>
      <c r="D40" s="87">
        <v>12.14</v>
      </c>
      <c r="E40" s="87">
        <v>13.7714</v>
      </c>
      <c r="F40" s="87">
        <v>13.7714</v>
      </c>
      <c r="G40" s="26" t="e">
        <f>#REF!</f>
        <v>#REF!</v>
      </c>
      <c r="H40" s="26" t="e">
        <f t="shared" ref="H40" si="1">G40</f>
        <v>#REF!</v>
      </c>
    </row>
    <row r="41" spans="1:8" s="18" customFormat="1" ht="22.5" x14ac:dyDescent="0.2">
      <c r="A41" s="5" t="s">
        <v>70</v>
      </c>
      <c r="B41" s="16" t="s">
        <v>71</v>
      </c>
      <c r="C41" s="5"/>
      <c r="D41" s="85"/>
      <c r="E41" s="85"/>
      <c r="F41" s="85"/>
      <c r="G41" s="17"/>
      <c r="H41" s="17"/>
    </row>
    <row r="42" spans="1:8" s="18" customFormat="1" ht="22.5" x14ac:dyDescent="0.2">
      <c r="A42" s="5" t="s">
        <v>72</v>
      </c>
      <c r="B42" s="16" t="s">
        <v>73</v>
      </c>
      <c r="C42" s="5" t="s">
        <v>3</v>
      </c>
      <c r="D42" s="85"/>
      <c r="E42" s="85"/>
      <c r="F42" s="88"/>
      <c r="G42" s="27"/>
      <c r="H42" s="27"/>
    </row>
    <row r="43" spans="1:8" ht="25.5" x14ac:dyDescent="0.2">
      <c r="A43" s="4" t="s">
        <v>74</v>
      </c>
      <c r="B43" s="13" t="s">
        <v>75</v>
      </c>
      <c r="C43" s="4"/>
      <c r="D43" s="20">
        <v>146852</v>
      </c>
      <c r="E43" s="20">
        <v>168351</v>
      </c>
      <c r="F43" s="20">
        <v>184618</v>
      </c>
      <c r="G43" s="28">
        <v>1046566</v>
      </c>
      <c r="H43" s="28">
        <v>1077022</v>
      </c>
    </row>
    <row r="44" spans="1:8" ht="25.5" x14ac:dyDescent="0.2">
      <c r="A44" s="4" t="s">
        <v>76</v>
      </c>
      <c r="B44" s="13" t="s">
        <v>77</v>
      </c>
      <c r="C44" s="4" t="s">
        <v>0</v>
      </c>
      <c r="D44" s="20">
        <v>67587</v>
      </c>
      <c r="E44" s="20">
        <v>64950</v>
      </c>
      <c r="F44" s="20">
        <v>66986</v>
      </c>
      <c r="G44" s="28">
        <v>420529</v>
      </c>
      <c r="H44" s="28">
        <v>425943</v>
      </c>
    </row>
    <row r="45" spans="1:8" s="18" customFormat="1" ht="11.25" x14ac:dyDescent="0.2">
      <c r="A45" s="5"/>
      <c r="B45" s="16" t="s">
        <v>78</v>
      </c>
      <c r="C45" s="5"/>
      <c r="D45" s="89"/>
      <c r="E45" s="89"/>
      <c r="F45" s="85"/>
      <c r="G45" s="17"/>
      <c r="H45" s="17"/>
    </row>
    <row r="46" spans="1:8" x14ac:dyDescent="0.2">
      <c r="A46" s="4"/>
      <c r="B46" s="13" t="s">
        <v>79</v>
      </c>
      <c r="C46" s="4"/>
      <c r="D46" s="90">
        <v>47397</v>
      </c>
      <c r="E46" s="90">
        <v>48167</v>
      </c>
      <c r="F46" s="91">
        <v>49677</v>
      </c>
      <c r="G46" s="28" t="e">
        <f>#REF!*1.0121</f>
        <v>#REF!</v>
      </c>
      <c r="H46" s="28" t="e">
        <f>G46*1.0129</f>
        <v>#REF!</v>
      </c>
    </row>
    <row r="47" spans="1:8" x14ac:dyDescent="0.2">
      <c r="A47" s="4"/>
      <c r="B47" s="13" t="s">
        <v>80</v>
      </c>
      <c r="C47" s="4"/>
      <c r="D47" s="20">
        <v>7375</v>
      </c>
      <c r="E47" s="20">
        <v>8924</v>
      </c>
      <c r="F47" s="20">
        <v>9203</v>
      </c>
      <c r="G47" s="28" t="e">
        <f>#REF!*1.0121</f>
        <v>#REF!</v>
      </c>
      <c r="H47" s="28" t="e">
        <f t="shared" ref="H47:H48" si="2">G47*1.0129</f>
        <v>#REF!</v>
      </c>
    </row>
    <row r="48" spans="1:8" x14ac:dyDescent="0.2">
      <c r="A48" s="4"/>
      <c r="B48" s="13" t="s">
        <v>81</v>
      </c>
      <c r="C48" s="4"/>
      <c r="D48" s="20">
        <v>5102</v>
      </c>
      <c r="E48" s="20">
        <v>2386</v>
      </c>
      <c r="F48" s="20">
        <v>2461</v>
      </c>
      <c r="G48" s="28" t="e">
        <f>#REF!*1.0121</f>
        <v>#REF!</v>
      </c>
      <c r="H48" s="28" t="e">
        <f t="shared" si="2"/>
        <v>#REF!</v>
      </c>
    </row>
    <row r="49" spans="1:16" ht="25.5" x14ac:dyDescent="0.2">
      <c r="A49" s="4" t="s">
        <v>82</v>
      </c>
      <c r="B49" s="13" t="s">
        <v>83</v>
      </c>
      <c r="C49" s="4" t="s">
        <v>0</v>
      </c>
      <c r="D49" s="20">
        <v>22207</v>
      </c>
      <c r="E49" s="20">
        <v>30799</v>
      </c>
      <c r="F49" s="20">
        <v>23255</v>
      </c>
      <c r="G49" s="28">
        <v>420529</v>
      </c>
      <c r="H49" s="28">
        <v>425943</v>
      </c>
    </row>
    <row r="50" spans="1:16" x14ac:dyDescent="0.2">
      <c r="A50" s="4" t="s">
        <v>84</v>
      </c>
      <c r="B50" s="13" t="s">
        <v>85</v>
      </c>
      <c r="C50" s="4" t="s">
        <v>0</v>
      </c>
      <c r="D50" s="20"/>
      <c r="E50" s="20"/>
      <c r="F50" s="20">
        <v>10418</v>
      </c>
      <c r="G50" s="28">
        <v>40000</v>
      </c>
      <c r="H50" s="28">
        <v>40000</v>
      </c>
    </row>
    <row r="51" spans="1:16" x14ac:dyDescent="0.2">
      <c r="A51" s="4" t="s">
        <v>86</v>
      </c>
      <c r="B51" s="13" t="s">
        <v>87</v>
      </c>
      <c r="C51" s="4" t="s">
        <v>0</v>
      </c>
      <c r="D51" s="20"/>
      <c r="E51" s="20">
        <v>8000</v>
      </c>
      <c r="F51" s="20">
        <v>8200</v>
      </c>
      <c r="G51" s="28">
        <f>'[1]ИП источн'!G94*1000</f>
        <v>113492.23333333335</v>
      </c>
      <c r="H51" s="28">
        <f>'[1]ИП источн'!H94*1000</f>
        <v>121668.25833333335</v>
      </c>
    </row>
    <row r="52" spans="1:16" ht="33" customHeight="1" x14ac:dyDescent="0.2">
      <c r="A52" s="4" t="s">
        <v>88</v>
      </c>
      <c r="B52" s="13" t="s">
        <v>89</v>
      </c>
      <c r="C52" s="4"/>
      <c r="D52" s="75" t="s">
        <v>29</v>
      </c>
      <c r="E52" s="76"/>
      <c r="F52" s="77"/>
      <c r="G52" s="29"/>
      <c r="H52" s="29"/>
      <c r="O52" s="30"/>
      <c r="P52" s="30"/>
    </row>
    <row r="53" spans="1:16" x14ac:dyDescent="0.2">
      <c r="A53" s="4" t="s">
        <v>90</v>
      </c>
      <c r="B53" s="13" t="s">
        <v>91</v>
      </c>
      <c r="C53" s="4" t="s">
        <v>5</v>
      </c>
      <c r="D53" s="92">
        <v>5704.2</v>
      </c>
      <c r="E53" s="92">
        <v>5644.92</v>
      </c>
      <c r="F53" s="92">
        <v>5741.96</v>
      </c>
      <c r="G53" s="28">
        <v>21548.05</v>
      </c>
      <c r="H53" s="28">
        <v>21664.07</v>
      </c>
    </row>
    <row r="54" spans="1:16" ht="25.5" x14ac:dyDescent="0.2">
      <c r="A54" s="31" t="s">
        <v>92</v>
      </c>
      <c r="B54" s="13" t="s">
        <v>93</v>
      </c>
      <c r="C54" s="4" t="s">
        <v>6</v>
      </c>
      <c r="D54" s="74">
        <f>D44/D53</f>
        <v>11.848637845797834</v>
      </c>
      <c r="E54" s="74">
        <f>E44/E53</f>
        <v>11.505920367339129</v>
      </c>
      <c r="F54" s="74">
        <f t="shared" ref="F54:H54" si="3">F44/F53</f>
        <v>11.666051313488774</v>
      </c>
      <c r="G54" s="32">
        <f t="shared" si="3"/>
        <v>19.515872665972097</v>
      </c>
      <c r="H54" s="32">
        <f t="shared" si="3"/>
        <v>19.661264019180145</v>
      </c>
    </row>
    <row r="55" spans="1:16" ht="25.5" customHeight="1" x14ac:dyDescent="0.2">
      <c r="A55" s="4" t="s">
        <v>94</v>
      </c>
      <c r="B55" s="13" t="s">
        <v>95</v>
      </c>
      <c r="C55" s="4"/>
      <c r="D55" s="82"/>
      <c r="E55" s="82"/>
      <c r="F55" s="82"/>
      <c r="G55" s="14"/>
      <c r="H55" s="14"/>
    </row>
    <row r="56" spans="1:16" x14ac:dyDescent="0.2">
      <c r="A56" s="21" t="s">
        <v>96</v>
      </c>
      <c r="B56" s="22" t="s">
        <v>97</v>
      </c>
      <c r="C56" s="4" t="s">
        <v>7</v>
      </c>
      <c r="D56" s="23">
        <v>136</v>
      </c>
      <c r="E56" s="23">
        <v>161</v>
      </c>
      <c r="F56" s="23">
        <v>161</v>
      </c>
      <c r="G56" s="15">
        <v>626</v>
      </c>
      <c r="H56" s="15">
        <v>626</v>
      </c>
    </row>
    <row r="57" spans="1:16" ht="25.5" x14ac:dyDescent="0.2">
      <c r="A57" s="21" t="s">
        <v>98</v>
      </c>
      <c r="B57" s="22" t="s">
        <v>99</v>
      </c>
      <c r="C57" s="4" t="s">
        <v>100</v>
      </c>
      <c r="D57" s="74">
        <f>D46/D56/12</f>
        <v>29.042279411764707</v>
      </c>
      <c r="E57" s="74">
        <f>E46/E56/12</f>
        <v>24.931159420289855</v>
      </c>
      <c r="F57" s="74">
        <f t="shared" ref="F57:H57" si="4">F46/F56/12</f>
        <v>25.712732919254659</v>
      </c>
      <c r="G57" s="32" t="e">
        <f t="shared" si="4"/>
        <v>#REF!</v>
      </c>
      <c r="H57" s="32" t="e">
        <f t="shared" si="4"/>
        <v>#REF!</v>
      </c>
    </row>
    <row r="58" spans="1:16" ht="25.5" x14ac:dyDescent="0.2">
      <c r="A58" s="4" t="s">
        <v>101</v>
      </c>
      <c r="B58" s="13" t="s">
        <v>102</v>
      </c>
      <c r="C58" s="4"/>
      <c r="D58" s="75" t="s">
        <v>28</v>
      </c>
      <c r="E58" s="76"/>
      <c r="F58" s="77"/>
      <c r="G58" s="33"/>
      <c r="H58" s="34"/>
    </row>
    <row r="59" spans="1:16" ht="25.5" x14ac:dyDescent="0.2">
      <c r="A59" s="4" t="s">
        <v>103</v>
      </c>
      <c r="B59" s="13" t="s">
        <v>104</v>
      </c>
      <c r="C59" s="4" t="s">
        <v>0</v>
      </c>
      <c r="D59" s="93">
        <v>56553</v>
      </c>
      <c r="E59" s="93">
        <v>56553</v>
      </c>
      <c r="F59" s="93">
        <v>56553</v>
      </c>
      <c r="G59" s="14">
        <v>1010</v>
      </c>
      <c r="H59" s="14">
        <v>1010</v>
      </c>
    </row>
    <row r="60" spans="1:16" ht="25.5" x14ac:dyDescent="0.2">
      <c r="A60" s="4" t="s">
        <v>105</v>
      </c>
      <c r="B60" s="13" t="s">
        <v>35</v>
      </c>
      <c r="C60" s="4" t="s">
        <v>0</v>
      </c>
      <c r="D60" s="23">
        <v>-27857</v>
      </c>
      <c r="E60" s="23">
        <v>-24971</v>
      </c>
      <c r="F60" s="23">
        <v>-24971</v>
      </c>
      <c r="G60" s="24">
        <f>'[2]фин устойч'!F37</f>
        <v>-342102.12166666659</v>
      </c>
      <c r="H60" s="24">
        <f>'[2]фин устойч'!F42</f>
        <v>-377935.3816666666</v>
      </c>
    </row>
    <row r="61" spans="1:16" x14ac:dyDescent="0.2">
      <c r="A61" s="35" t="s">
        <v>106</v>
      </c>
      <c r="B61" s="36"/>
      <c r="C61" s="36"/>
      <c r="D61" s="94"/>
      <c r="E61" s="94"/>
      <c r="F61" s="95"/>
      <c r="G61" s="37"/>
      <c r="H61" s="37"/>
    </row>
    <row r="62" spans="1:16" x14ac:dyDescent="0.2">
      <c r="A62" s="35" t="s">
        <v>107</v>
      </c>
      <c r="B62" s="36"/>
      <c r="C62" s="36"/>
      <c r="D62" s="94"/>
      <c r="E62" s="94"/>
    </row>
    <row r="63" spans="1:16" x14ac:dyDescent="0.2">
      <c r="A63" s="38" t="s">
        <v>108</v>
      </c>
      <c r="B63" s="36"/>
      <c r="C63" s="36"/>
      <c r="D63" s="94"/>
      <c r="E63" s="94"/>
    </row>
    <row r="64" spans="1:16" x14ac:dyDescent="0.2">
      <c r="A64" s="38" t="s">
        <v>109</v>
      </c>
      <c r="B64" s="36"/>
      <c r="C64" s="36"/>
      <c r="D64" s="94"/>
      <c r="E64" s="94"/>
    </row>
    <row r="65" spans="1:8" x14ac:dyDescent="0.2">
      <c r="A65" s="38"/>
      <c r="B65" s="36"/>
      <c r="C65" s="36"/>
      <c r="D65" s="94"/>
      <c r="E65" s="94"/>
    </row>
    <row r="66" spans="1:8" s="40" customFormat="1" ht="15.75" x14ac:dyDescent="0.2">
      <c r="A66" s="39"/>
      <c r="D66" s="97"/>
      <c r="E66" s="39"/>
      <c r="F66" s="97"/>
      <c r="G66" s="42"/>
      <c r="H66" s="42"/>
    </row>
    <row r="67" spans="1:8" s="40" customFormat="1" ht="15.75" x14ac:dyDescent="0.2">
      <c r="A67" s="43"/>
      <c r="D67" s="97"/>
      <c r="E67" s="97"/>
      <c r="F67" s="97"/>
      <c r="G67" s="42"/>
      <c r="H67" s="42"/>
    </row>
    <row r="68" spans="1:8" s="40" customFormat="1" ht="15.75" x14ac:dyDescent="0.25">
      <c r="A68" s="43"/>
      <c r="D68" s="39"/>
      <c r="E68" s="80"/>
      <c r="F68" s="39"/>
      <c r="G68" s="42"/>
      <c r="H68" s="42"/>
    </row>
    <row r="69" spans="1:8" s="40" customFormat="1" ht="15.75" x14ac:dyDescent="0.25">
      <c r="D69" s="39"/>
      <c r="E69" s="98"/>
      <c r="F69" s="39"/>
      <c r="G69" s="42"/>
      <c r="H69" s="42"/>
    </row>
    <row r="70" spans="1:8" ht="15.75" x14ac:dyDescent="0.25">
      <c r="D70" s="79"/>
      <c r="E70" s="79"/>
      <c r="F70" s="80"/>
      <c r="G70" s="44"/>
      <c r="H70" s="44"/>
    </row>
  </sheetData>
  <mergeCells count="11">
    <mergeCell ref="A11:E11"/>
    <mergeCell ref="A22:E22"/>
    <mergeCell ref="A26:E26"/>
    <mergeCell ref="D52:F52"/>
    <mergeCell ref="D58:F58"/>
    <mergeCell ref="A9:E9"/>
    <mergeCell ref="A3:E3"/>
    <mergeCell ref="A4:E4"/>
    <mergeCell ref="A5:E5"/>
    <mergeCell ref="A7:E7"/>
    <mergeCell ref="A8:E8"/>
  </mergeCells>
  <hyperlinks>
    <hyperlink ref="B1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workbookViewId="0">
      <selection activeCell="Q8" sqref="Q8"/>
    </sheetView>
  </sheetViews>
  <sheetFormatPr defaultColWidth="9.140625" defaultRowHeight="15.75" x14ac:dyDescent="0.25"/>
  <cols>
    <col min="1" max="1" width="6.5703125" style="1" customWidth="1"/>
    <col min="2" max="2" width="49.28515625" style="1" customWidth="1"/>
    <col min="3" max="3" width="16.42578125" style="1" customWidth="1"/>
    <col min="4" max="9" width="10.7109375" style="1" customWidth="1"/>
    <col min="10" max="15" width="10.7109375" style="1" hidden="1" customWidth="1"/>
    <col min="16" max="16" width="4.28515625" style="1" customWidth="1"/>
    <col min="17" max="17" width="12" style="1" bestFit="1" customWidth="1"/>
    <col min="18" max="18" width="11.7109375" style="1" customWidth="1"/>
    <col min="19" max="16384" width="9.140625" style="1"/>
  </cols>
  <sheetData>
    <row r="1" spans="1:15" ht="9" customHeight="1" x14ac:dyDescent="0.25"/>
    <row r="2" spans="1:15" ht="16.5" x14ac:dyDescent="0.25">
      <c r="A2" s="73" t="s">
        <v>113</v>
      </c>
      <c r="B2" s="73"/>
      <c r="C2" s="73"/>
      <c r="D2" s="73"/>
      <c r="E2" s="73"/>
      <c r="F2" s="73"/>
      <c r="G2" s="73"/>
      <c r="H2" s="73"/>
      <c r="I2" s="73"/>
    </row>
    <row r="3" spans="1:15" x14ac:dyDescent="0.25">
      <c r="D3" s="67">
        <v>2020</v>
      </c>
      <c r="E3" s="99"/>
      <c r="F3" s="67">
        <v>2021</v>
      </c>
      <c r="G3" s="99"/>
      <c r="H3" s="67">
        <v>2022</v>
      </c>
      <c r="I3" s="99"/>
    </row>
    <row r="4" spans="1:15" s="45" customFormat="1" ht="51" customHeight="1" x14ac:dyDescent="0.2">
      <c r="A4" s="72" t="s">
        <v>31</v>
      </c>
      <c r="B4" s="72" t="s">
        <v>32</v>
      </c>
      <c r="C4" s="72" t="s">
        <v>114</v>
      </c>
      <c r="D4" s="72" t="s">
        <v>8</v>
      </c>
      <c r="E4" s="72"/>
      <c r="F4" s="72" t="s">
        <v>115</v>
      </c>
      <c r="G4" s="72"/>
      <c r="H4" s="72" t="s">
        <v>116</v>
      </c>
      <c r="I4" s="72"/>
      <c r="J4" s="72" t="s">
        <v>116</v>
      </c>
      <c r="K4" s="72"/>
      <c r="L4" s="72" t="s">
        <v>117</v>
      </c>
      <c r="M4" s="72"/>
      <c r="N4" s="72" t="s">
        <v>118</v>
      </c>
      <c r="O4" s="72"/>
    </row>
    <row r="5" spans="1:15" s="47" customFormat="1" ht="25.5" x14ac:dyDescent="0.2">
      <c r="A5" s="72"/>
      <c r="B5" s="72"/>
      <c r="C5" s="72"/>
      <c r="D5" s="46" t="s">
        <v>119</v>
      </c>
      <c r="E5" s="46" t="s">
        <v>120</v>
      </c>
      <c r="F5" s="46" t="s">
        <v>119</v>
      </c>
      <c r="G5" s="46" t="s">
        <v>120</v>
      </c>
      <c r="H5" s="46" t="s">
        <v>119</v>
      </c>
      <c r="I5" s="46" t="s">
        <v>120</v>
      </c>
      <c r="J5" s="46" t="s">
        <v>121</v>
      </c>
      <c r="K5" s="46" t="s">
        <v>122</v>
      </c>
      <c r="L5" s="46" t="s">
        <v>121</v>
      </c>
      <c r="M5" s="46" t="s">
        <v>122</v>
      </c>
      <c r="N5" s="46" t="s">
        <v>121</v>
      </c>
      <c r="O5" s="46" t="s">
        <v>122</v>
      </c>
    </row>
    <row r="6" spans="1:15" s="51" customFormat="1" ht="30" x14ac:dyDescent="0.2">
      <c r="A6" s="48" t="s">
        <v>41</v>
      </c>
      <c r="B6" s="49" t="s">
        <v>123</v>
      </c>
      <c r="C6" s="48"/>
      <c r="D6" s="50"/>
      <c r="E6" s="50"/>
      <c r="F6" s="50"/>
      <c r="G6" s="50"/>
      <c r="H6" s="50"/>
      <c r="I6" s="50"/>
      <c r="J6" s="50"/>
      <c r="K6" s="50"/>
      <c r="L6" s="50"/>
      <c r="M6" s="50"/>
      <c r="N6" s="50"/>
      <c r="O6" s="50"/>
    </row>
    <row r="7" spans="1:15" s="55" customFormat="1" ht="8.25" x14ac:dyDescent="0.2">
      <c r="A7" s="52" t="s">
        <v>43</v>
      </c>
      <c r="B7" s="53" t="s">
        <v>124</v>
      </c>
      <c r="C7" s="52"/>
      <c r="D7" s="54"/>
      <c r="E7" s="54"/>
      <c r="F7" s="54"/>
      <c r="G7" s="54"/>
      <c r="H7" s="54"/>
      <c r="I7" s="54"/>
      <c r="J7" s="54"/>
      <c r="K7" s="54"/>
      <c r="L7" s="54"/>
      <c r="M7" s="54"/>
      <c r="N7" s="54"/>
      <c r="O7" s="54"/>
    </row>
    <row r="8" spans="1:15" s="55" customFormat="1" ht="39" customHeight="1" x14ac:dyDescent="0.2">
      <c r="A8" s="52"/>
      <c r="B8" s="53" t="s">
        <v>125</v>
      </c>
      <c r="C8" s="52" t="s">
        <v>126</v>
      </c>
      <c r="D8" s="54"/>
      <c r="E8" s="54"/>
      <c r="F8" s="54"/>
      <c r="G8" s="54"/>
      <c r="H8" s="54"/>
      <c r="I8" s="54"/>
      <c r="J8" s="54"/>
      <c r="K8" s="54"/>
      <c r="L8" s="54"/>
      <c r="M8" s="54"/>
      <c r="N8" s="54"/>
      <c r="O8" s="54"/>
    </row>
    <row r="9" spans="1:15" s="55" customFormat="1" ht="37.5" x14ac:dyDescent="0.2">
      <c r="A9" s="52"/>
      <c r="B9" s="53" t="s">
        <v>127</v>
      </c>
      <c r="C9" s="52" t="s">
        <v>128</v>
      </c>
      <c r="D9" s="54"/>
      <c r="E9" s="54"/>
      <c r="F9" s="54"/>
      <c r="G9" s="54"/>
      <c r="H9" s="54"/>
      <c r="I9" s="54"/>
      <c r="J9" s="54"/>
      <c r="K9" s="54"/>
      <c r="L9" s="54"/>
      <c r="M9" s="54"/>
      <c r="N9" s="54"/>
      <c r="O9" s="54"/>
    </row>
    <row r="10" spans="1:15" s="51" customFormat="1" ht="30" customHeight="1" x14ac:dyDescent="0.2">
      <c r="A10" s="48" t="s">
        <v>45</v>
      </c>
      <c r="B10" s="49" t="s">
        <v>129</v>
      </c>
      <c r="C10" s="48"/>
      <c r="D10" s="50"/>
      <c r="E10" s="50"/>
      <c r="F10" s="50"/>
      <c r="G10" s="50"/>
      <c r="H10" s="50"/>
      <c r="I10" s="50"/>
      <c r="J10" s="50"/>
      <c r="K10" s="50"/>
      <c r="L10" s="50"/>
      <c r="M10" s="50"/>
      <c r="N10" s="50"/>
      <c r="O10" s="50"/>
    </row>
    <row r="11" spans="1:15" s="51" customFormat="1" ht="15" x14ac:dyDescent="0.2">
      <c r="A11" s="48"/>
      <c r="B11" s="56" t="s">
        <v>130</v>
      </c>
      <c r="C11" s="48"/>
      <c r="D11" s="50"/>
      <c r="E11" s="50"/>
      <c r="F11" s="50"/>
      <c r="G11" s="50"/>
      <c r="H11" s="50"/>
      <c r="I11" s="50"/>
      <c r="J11" s="50"/>
      <c r="K11" s="50"/>
      <c r="L11" s="50"/>
      <c r="M11" s="50"/>
      <c r="N11" s="50"/>
      <c r="O11" s="50"/>
    </row>
    <row r="12" spans="1:15" s="51" customFormat="1" ht="15" x14ac:dyDescent="0.2">
      <c r="A12" s="48"/>
      <c r="B12" s="57" t="s">
        <v>131</v>
      </c>
      <c r="C12" s="48" t="s">
        <v>126</v>
      </c>
      <c r="D12" s="78">
        <v>283011.59999999998</v>
      </c>
      <c r="E12" s="78">
        <v>280736.12</v>
      </c>
      <c r="F12" s="78">
        <v>332851.46000000002</v>
      </c>
      <c r="G12" s="78">
        <v>332289.90999999997</v>
      </c>
      <c r="H12" s="78">
        <v>370885.83</v>
      </c>
      <c r="I12" s="78">
        <v>370885.83</v>
      </c>
      <c r="J12" s="58"/>
      <c r="K12" s="58"/>
      <c r="L12" s="58"/>
      <c r="M12" s="58"/>
      <c r="N12" s="58"/>
      <c r="O12" s="58"/>
    </row>
    <row r="13" spans="1:15" s="51" customFormat="1" ht="30" x14ac:dyDescent="0.2">
      <c r="A13" s="48"/>
      <c r="B13" s="57" t="s">
        <v>132</v>
      </c>
      <c r="C13" s="48" t="s">
        <v>128</v>
      </c>
      <c r="D13" s="21">
        <v>466.44400000000002</v>
      </c>
      <c r="E13" s="21">
        <v>575.41600000000005</v>
      </c>
      <c r="F13" s="21">
        <v>508.12200000000001</v>
      </c>
      <c r="G13" s="21">
        <v>591.38199999999995</v>
      </c>
      <c r="H13" s="21">
        <v>533.43399999999997</v>
      </c>
      <c r="I13" s="21">
        <v>614.87400000000002</v>
      </c>
      <c r="J13" s="59"/>
      <c r="K13" s="59"/>
      <c r="L13" s="59"/>
      <c r="M13" s="59"/>
      <c r="N13" s="59"/>
      <c r="O13" s="59"/>
    </row>
    <row r="14" spans="1:15" s="51" customFormat="1" ht="15" x14ac:dyDescent="0.2">
      <c r="A14" s="48"/>
      <c r="B14" s="56" t="s">
        <v>133</v>
      </c>
      <c r="C14" s="48" t="s">
        <v>128</v>
      </c>
      <c r="D14" s="78">
        <v>1151</v>
      </c>
      <c r="E14" s="78">
        <v>1247</v>
      </c>
      <c r="F14" s="78">
        <v>1316</v>
      </c>
      <c r="G14" s="78">
        <v>1383</v>
      </c>
      <c r="H14" s="78">
        <v>1434</v>
      </c>
      <c r="I14" s="78">
        <v>1498</v>
      </c>
      <c r="J14" s="60"/>
      <c r="K14" s="60"/>
      <c r="L14" s="60"/>
      <c r="M14" s="60"/>
      <c r="N14" s="60"/>
      <c r="O14" s="60"/>
    </row>
    <row r="15" spans="1:15" s="55" customFormat="1" ht="8.25" x14ac:dyDescent="0.2">
      <c r="A15" s="52" t="s">
        <v>51</v>
      </c>
      <c r="B15" s="61" t="s">
        <v>134</v>
      </c>
      <c r="C15" s="52" t="s">
        <v>128</v>
      </c>
      <c r="D15" s="54"/>
      <c r="E15" s="54"/>
      <c r="F15" s="54"/>
      <c r="G15" s="54"/>
      <c r="H15" s="54"/>
      <c r="I15" s="54"/>
      <c r="J15" s="54"/>
      <c r="K15" s="54"/>
      <c r="L15" s="54"/>
      <c r="M15" s="54"/>
      <c r="N15" s="54"/>
      <c r="O15" s="54"/>
    </row>
    <row r="16" spans="1:15" s="55" customFormat="1" ht="8.25" x14ac:dyDescent="0.2">
      <c r="A16" s="52" t="s">
        <v>56</v>
      </c>
      <c r="B16" s="61" t="s">
        <v>135</v>
      </c>
      <c r="C16" s="52"/>
      <c r="D16" s="54"/>
      <c r="E16" s="54"/>
      <c r="F16" s="54"/>
      <c r="G16" s="54"/>
      <c r="H16" s="54"/>
      <c r="I16" s="54"/>
      <c r="J16" s="54"/>
      <c r="K16" s="54"/>
      <c r="L16" s="54"/>
      <c r="M16" s="54"/>
      <c r="N16" s="54"/>
      <c r="O16" s="54"/>
    </row>
    <row r="17" spans="1:21" s="55" customFormat="1" ht="16.5" x14ac:dyDescent="0.2">
      <c r="A17" s="52" t="s">
        <v>58</v>
      </c>
      <c r="B17" s="61" t="s">
        <v>136</v>
      </c>
      <c r="C17" s="52" t="s">
        <v>128</v>
      </c>
      <c r="D17" s="54"/>
      <c r="E17" s="54"/>
      <c r="F17" s="54"/>
      <c r="G17" s="54"/>
      <c r="H17" s="54"/>
      <c r="I17" s="54"/>
      <c r="J17" s="54"/>
      <c r="K17" s="54"/>
      <c r="L17" s="54"/>
      <c r="M17" s="54"/>
      <c r="N17" s="54"/>
      <c r="O17" s="54"/>
    </row>
    <row r="18" spans="1:21" s="55" customFormat="1" ht="16.5" x14ac:dyDescent="0.2">
      <c r="A18" s="52" t="s">
        <v>60</v>
      </c>
      <c r="B18" s="61" t="s">
        <v>137</v>
      </c>
      <c r="C18" s="52" t="s">
        <v>128</v>
      </c>
      <c r="D18" s="54"/>
      <c r="E18" s="54"/>
      <c r="F18" s="54"/>
      <c r="G18" s="54"/>
      <c r="H18" s="54"/>
      <c r="I18" s="54"/>
      <c r="J18" s="54"/>
      <c r="K18" s="54"/>
      <c r="L18" s="54"/>
      <c r="M18" s="54"/>
      <c r="N18" s="54"/>
      <c r="O18" s="54"/>
    </row>
    <row r="19" spans="1:21" s="55" customFormat="1" ht="8.25" x14ac:dyDescent="0.2">
      <c r="A19" s="52" t="s">
        <v>62</v>
      </c>
      <c r="B19" s="61" t="s">
        <v>138</v>
      </c>
      <c r="C19" s="52" t="s">
        <v>1</v>
      </c>
      <c r="D19" s="54"/>
      <c r="E19" s="54"/>
      <c r="F19" s="54"/>
      <c r="G19" s="54"/>
      <c r="H19" s="54"/>
      <c r="I19" s="54"/>
      <c r="J19" s="54"/>
      <c r="K19" s="54"/>
      <c r="L19" s="54"/>
      <c r="M19" s="54"/>
      <c r="N19" s="54"/>
      <c r="O19" s="54"/>
    </row>
    <row r="20" spans="1:21" s="55" customFormat="1" ht="8.25" x14ac:dyDescent="0.2">
      <c r="A20" s="52"/>
      <c r="B20" s="61" t="s">
        <v>139</v>
      </c>
      <c r="C20" s="52" t="s">
        <v>1</v>
      </c>
      <c r="D20" s="54"/>
      <c r="E20" s="54"/>
      <c r="F20" s="54"/>
      <c r="G20" s="54"/>
      <c r="H20" s="54"/>
      <c r="I20" s="54"/>
      <c r="J20" s="54"/>
      <c r="K20" s="54"/>
      <c r="L20" s="54"/>
      <c r="M20" s="54"/>
      <c r="N20" s="54"/>
      <c r="O20" s="54"/>
    </row>
    <row r="21" spans="1:21" s="55" customFormat="1" ht="8.25" x14ac:dyDescent="0.2">
      <c r="A21" s="52"/>
      <c r="B21" s="61" t="s">
        <v>140</v>
      </c>
      <c r="C21" s="52" t="s">
        <v>1</v>
      </c>
      <c r="D21" s="54"/>
      <c r="E21" s="54"/>
      <c r="F21" s="54"/>
      <c r="G21" s="54"/>
      <c r="H21" s="54"/>
      <c r="I21" s="54"/>
      <c r="J21" s="54"/>
      <c r="K21" s="54"/>
      <c r="L21" s="54"/>
      <c r="M21" s="54"/>
      <c r="N21" s="54"/>
      <c r="O21" s="54"/>
    </row>
    <row r="22" spans="1:21" s="55" customFormat="1" ht="8.25" x14ac:dyDescent="0.2">
      <c r="A22" s="52"/>
      <c r="B22" s="61" t="s">
        <v>141</v>
      </c>
      <c r="C22" s="52" t="s">
        <v>1</v>
      </c>
      <c r="D22" s="54"/>
      <c r="E22" s="54"/>
      <c r="F22" s="54"/>
      <c r="G22" s="54"/>
      <c r="H22" s="54"/>
      <c r="I22" s="54"/>
      <c r="J22" s="54"/>
      <c r="K22" s="54"/>
      <c r="L22" s="54"/>
      <c r="M22" s="54"/>
      <c r="N22" s="54"/>
      <c r="O22" s="54"/>
    </row>
    <row r="23" spans="1:21" s="55" customFormat="1" ht="8.25" x14ac:dyDescent="0.2">
      <c r="A23" s="52"/>
      <c r="B23" s="61" t="s">
        <v>142</v>
      </c>
      <c r="C23" s="52" t="s">
        <v>1</v>
      </c>
      <c r="D23" s="54"/>
      <c r="E23" s="54"/>
      <c r="F23" s="54"/>
      <c r="G23" s="54"/>
      <c r="H23" s="54"/>
      <c r="I23" s="54"/>
      <c r="J23" s="54"/>
      <c r="K23" s="54"/>
      <c r="L23" s="54"/>
      <c r="M23" s="54"/>
      <c r="N23" s="54"/>
      <c r="O23" s="54"/>
    </row>
    <row r="24" spans="1:21" s="55" customFormat="1" ht="8.25" x14ac:dyDescent="0.2">
      <c r="A24" s="52" t="s">
        <v>74</v>
      </c>
      <c r="B24" s="61" t="s">
        <v>143</v>
      </c>
      <c r="C24" s="52" t="s">
        <v>1</v>
      </c>
      <c r="D24" s="54"/>
      <c r="E24" s="54"/>
      <c r="F24" s="54"/>
      <c r="G24" s="54"/>
      <c r="H24" s="54"/>
      <c r="I24" s="54"/>
      <c r="J24" s="54"/>
      <c r="K24" s="54"/>
      <c r="L24" s="54"/>
      <c r="M24" s="54"/>
      <c r="N24" s="54"/>
      <c r="O24" s="54"/>
    </row>
    <row r="25" spans="1:21" s="55" customFormat="1" ht="8.25" x14ac:dyDescent="0.2">
      <c r="A25" s="52" t="s">
        <v>76</v>
      </c>
      <c r="B25" s="61" t="s">
        <v>144</v>
      </c>
      <c r="C25" s="52" t="s">
        <v>145</v>
      </c>
      <c r="D25" s="54"/>
      <c r="E25" s="54"/>
      <c r="F25" s="54"/>
      <c r="G25" s="54"/>
      <c r="H25" s="54"/>
      <c r="I25" s="54"/>
      <c r="J25" s="54"/>
      <c r="K25" s="54"/>
      <c r="L25" s="54"/>
      <c r="M25" s="54"/>
      <c r="N25" s="54"/>
      <c r="O25" s="54"/>
    </row>
    <row r="26" spans="1:21" s="55" customFormat="1" ht="8.25" x14ac:dyDescent="0.2">
      <c r="A26" s="52"/>
      <c r="B26" s="61" t="s">
        <v>146</v>
      </c>
      <c r="C26" s="52" t="s">
        <v>145</v>
      </c>
      <c r="D26" s="54"/>
      <c r="E26" s="54"/>
      <c r="F26" s="54"/>
      <c r="G26" s="54"/>
      <c r="H26" s="54"/>
      <c r="I26" s="54"/>
      <c r="J26" s="54"/>
      <c r="K26" s="54"/>
      <c r="L26" s="54"/>
      <c r="M26" s="54"/>
      <c r="N26" s="54"/>
      <c r="O26" s="54"/>
    </row>
    <row r="27" spans="1:21" s="55" customFormat="1" ht="8.25" x14ac:dyDescent="0.2">
      <c r="A27" s="52" t="s">
        <v>82</v>
      </c>
      <c r="B27" s="61" t="s">
        <v>147</v>
      </c>
      <c r="C27" s="52" t="s">
        <v>126</v>
      </c>
      <c r="D27" s="54"/>
      <c r="E27" s="54"/>
      <c r="F27" s="54"/>
      <c r="G27" s="54"/>
      <c r="H27" s="54"/>
      <c r="I27" s="54"/>
      <c r="J27" s="54"/>
      <c r="K27" s="54"/>
      <c r="L27" s="54"/>
      <c r="M27" s="54"/>
      <c r="N27" s="54"/>
      <c r="O27" s="54"/>
    </row>
    <row r="28" spans="1:21" s="55" customFormat="1" ht="8.25" x14ac:dyDescent="0.2">
      <c r="A28" s="52" t="s">
        <v>84</v>
      </c>
      <c r="B28" s="61" t="s">
        <v>148</v>
      </c>
      <c r="C28" s="52" t="s">
        <v>149</v>
      </c>
      <c r="D28" s="54"/>
      <c r="E28" s="54"/>
      <c r="F28" s="54"/>
      <c r="G28" s="54"/>
      <c r="H28" s="54"/>
      <c r="I28" s="54"/>
      <c r="J28" s="54"/>
      <c r="K28" s="54"/>
      <c r="L28" s="54"/>
      <c r="M28" s="54"/>
      <c r="N28" s="54"/>
      <c r="O28" s="54"/>
    </row>
    <row r="29" spans="1:21" s="55" customFormat="1" ht="8.25" x14ac:dyDescent="0.2">
      <c r="A29" s="52" t="s">
        <v>150</v>
      </c>
      <c r="B29" s="61" t="s">
        <v>151</v>
      </c>
      <c r="C29" s="52" t="s">
        <v>149</v>
      </c>
      <c r="D29" s="54"/>
      <c r="E29" s="54"/>
      <c r="F29" s="54"/>
      <c r="G29" s="54"/>
      <c r="H29" s="54"/>
      <c r="I29" s="54"/>
      <c r="J29" s="54"/>
      <c r="K29" s="54"/>
      <c r="L29" s="54"/>
      <c r="M29" s="54"/>
      <c r="N29" s="54"/>
      <c r="O29" s="54"/>
    </row>
    <row r="30" spans="1:21" s="55" customFormat="1" ht="8.25" x14ac:dyDescent="0.2">
      <c r="A30" s="52" t="s">
        <v>152</v>
      </c>
      <c r="B30" s="61" t="s">
        <v>153</v>
      </c>
      <c r="C30" s="52" t="s">
        <v>149</v>
      </c>
      <c r="D30" s="54"/>
      <c r="E30" s="54"/>
      <c r="F30" s="54"/>
      <c r="G30" s="54"/>
      <c r="H30" s="54"/>
      <c r="I30" s="54"/>
      <c r="J30" s="54"/>
      <c r="K30" s="54"/>
      <c r="L30" s="54"/>
      <c r="M30" s="54"/>
      <c r="N30" s="54"/>
      <c r="O30" s="54"/>
    </row>
    <row r="31" spans="1:21" s="55" customFormat="1" ht="9.75" x14ac:dyDescent="0.2">
      <c r="A31" s="52"/>
      <c r="B31" s="61" t="s">
        <v>154</v>
      </c>
      <c r="C31" s="52" t="s">
        <v>149</v>
      </c>
      <c r="D31" s="54"/>
      <c r="E31" s="54"/>
      <c r="F31" s="54"/>
      <c r="G31" s="54"/>
      <c r="H31" s="54"/>
      <c r="I31" s="54"/>
      <c r="J31" s="54"/>
      <c r="K31" s="54"/>
      <c r="L31" s="54"/>
      <c r="M31" s="54"/>
      <c r="N31" s="54"/>
      <c r="O31" s="54"/>
      <c r="U31" s="62"/>
    </row>
    <row r="32" spans="1:21" s="55" customFormat="1" ht="8.25" x14ac:dyDescent="0.2">
      <c r="A32" s="52"/>
      <c r="B32" s="61" t="s">
        <v>155</v>
      </c>
      <c r="C32" s="52" t="s">
        <v>149</v>
      </c>
      <c r="D32" s="54"/>
      <c r="E32" s="54"/>
      <c r="F32" s="54"/>
      <c r="G32" s="54"/>
      <c r="H32" s="54"/>
      <c r="I32" s="54"/>
      <c r="J32" s="54"/>
      <c r="K32" s="54"/>
      <c r="L32" s="54"/>
      <c r="M32" s="54"/>
      <c r="N32" s="54"/>
      <c r="O32" s="54"/>
    </row>
    <row r="33" spans="1:15" s="55" customFormat="1" ht="8.25" x14ac:dyDescent="0.2">
      <c r="A33" s="52"/>
      <c r="B33" s="61" t="s">
        <v>156</v>
      </c>
      <c r="C33" s="52" t="s">
        <v>149</v>
      </c>
      <c r="D33" s="54"/>
      <c r="E33" s="54"/>
      <c r="F33" s="54"/>
      <c r="G33" s="54"/>
      <c r="H33" s="54"/>
      <c r="I33" s="54"/>
      <c r="J33" s="54"/>
      <c r="K33" s="54"/>
      <c r="L33" s="54"/>
      <c r="M33" s="54"/>
      <c r="N33" s="54"/>
      <c r="O33" s="54"/>
    </row>
    <row r="34" spans="1:15" s="55" customFormat="1" ht="8.25" x14ac:dyDescent="0.2">
      <c r="A34" s="52"/>
      <c r="B34" s="61" t="s">
        <v>157</v>
      </c>
      <c r="C34" s="52" t="s">
        <v>149</v>
      </c>
      <c r="D34" s="54"/>
      <c r="E34" s="54"/>
      <c r="F34" s="54"/>
      <c r="G34" s="54"/>
      <c r="H34" s="54"/>
      <c r="I34" s="54"/>
      <c r="J34" s="54"/>
      <c r="K34" s="54"/>
      <c r="L34" s="54"/>
      <c r="M34" s="54"/>
      <c r="N34" s="54"/>
      <c r="O34" s="54"/>
    </row>
    <row r="35" spans="1:15" s="55" customFormat="1" ht="8.25" x14ac:dyDescent="0.2">
      <c r="A35" s="52" t="s">
        <v>158</v>
      </c>
      <c r="B35" s="61" t="s">
        <v>159</v>
      </c>
      <c r="C35" s="52" t="s">
        <v>149</v>
      </c>
      <c r="D35" s="54"/>
      <c r="E35" s="54"/>
      <c r="F35" s="54"/>
      <c r="G35" s="54"/>
      <c r="H35" s="54"/>
      <c r="I35" s="54"/>
      <c r="J35" s="54"/>
      <c r="K35" s="54"/>
      <c r="L35" s="54"/>
      <c r="M35" s="54"/>
      <c r="N35" s="54"/>
      <c r="O35" s="54"/>
    </row>
    <row r="36" spans="1:15" s="55" customFormat="1" ht="8.25" x14ac:dyDescent="0.2">
      <c r="A36" s="52" t="s">
        <v>86</v>
      </c>
      <c r="B36" s="61" t="s">
        <v>160</v>
      </c>
      <c r="C36" s="52"/>
      <c r="D36" s="54"/>
      <c r="E36" s="54"/>
      <c r="F36" s="54"/>
      <c r="G36" s="54"/>
      <c r="H36" s="54"/>
      <c r="I36" s="54"/>
      <c r="J36" s="54"/>
      <c r="K36" s="54"/>
      <c r="L36" s="54"/>
      <c r="M36" s="54"/>
      <c r="N36" s="54"/>
      <c r="O36" s="54"/>
    </row>
    <row r="37" spans="1:15" s="55" customFormat="1" ht="8.25" x14ac:dyDescent="0.2">
      <c r="A37" s="52" t="s">
        <v>88</v>
      </c>
      <c r="B37" s="61" t="s">
        <v>161</v>
      </c>
      <c r="C37" s="52" t="s">
        <v>162</v>
      </c>
      <c r="D37" s="54"/>
      <c r="E37" s="54"/>
      <c r="F37" s="54"/>
      <c r="G37" s="54"/>
      <c r="H37" s="54"/>
      <c r="I37" s="54"/>
      <c r="J37" s="54"/>
      <c r="K37" s="54"/>
      <c r="L37" s="54"/>
      <c r="M37" s="54"/>
      <c r="N37" s="54"/>
      <c r="O37" s="54"/>
    </row>
    <row r="38" spans="1:15" s="55" customFormat="1" ht="8.25" x14ac:dyDescent="0.2">
      <c r="A38" s="52" t="s">
        <v>163</v>
      </c>
      <c r="B38" s="61" t="s">
        <v>164</v>
      </c>
      <c r="C38" s="52" t="s">
        <v>149</v>
      </c>
      <c r="D38" s="54"/>
      <c r="E38" s="54"/>
      <c r="F38" s="54"/>
      <c r="G38" s="54"/>
      <c r="H38" s="54"/>
      <c r="I38" s="54"/>
      <c r="J38" s="54"/>
      <c r="K38" s="54"/>
      <c r="L38" s="54"/>
      <c r="M38" s="54"/>
      <c r="N38" s="54"/>
      <c r="O38" s="54"/>
    </row>
    <row r="39" spans="1:15" s="55" customFormat="1" ht="8.25" x14ac:dyDescent="0.2">
      <c r="A39" s="52" t="s">
        <v>90</v>
      </c>
      <c r="B39" s="61" t="s">
        <v>165</v>
      </c>
      <c r="C39" s="52" t="s">
        <v>166</v>
      </c>
      <c r="D39" s="54"/>
      <c r="E39" s="54"/>
      <c r="F39" s="54"/>
      <c r="G39" s="54"/>
      <c r="H39" s="54"/>
      <c r="I39" s="54"/>
      <c r="J39" s="54"/>
      <c r="K39" s="54"/>
      <c r="L39" s="54"/>
      <c r="M39" s="54"/>
      <c r="N39" s="54"/>
      <c r="O39" s="54"/>
    </row>
    <row r="40" spans="1:15" s="55" customFormat="1" ht="8.25" x14ac:dyDescent="0.2">
      <c r="A40" s="52"/>
      <c r="B40" s="61" t="s">
        <v>167</v>
      </c>
      <c r="C40" s="52" t="s">
        <v>166</v>
      </c>
      <c r="D40" s="54"/>
      <c r="E40" s="54"/>
      <c r="F40" s="54"/>
      <c r="G40" s="54"/>
      <c r="H40" s="54"/>
      <c r="I40" s="54"/>
      <c r="J40" s="54"/>
      <c r="K40" s="54"/>
      <c r="L40" s="54"/>
      <c r="M40" s="54"/>
      <c r="N40" s="54"/>
      <c r="O40" s="54"/>
    </row>
    <row r="41" spans="1:15" s="55" customFormat="1" ht="8.25" x14ac:dyDescent="0.2">
      <c r="A41" s="52"/>
      <c r="B41" s="61" t="s">
        <v>168</v>
      </c>
      <c r="C41" s="52" t="s">
        <v>166</v>
      </c>
      <c r="D41" s="54"/>
      <c r="E41" s="54"/>
      <c r="F41" s="54"/>
      <c r="G41" s="54"/>
      <c r="H41" s="54"/>
      <c r="I41" s="54"/>
      <c r="J41" s="54"/>
      <c r="K41" s="54"/>
      <c r="L41" s="54"/>
      <c r="M41" s="54"/>
      <c r="N41" s="54"/>
      <c r="O41" s="54"/>
    </row>
    <row r="42" spans="1:15" s="64" customFormat="1" ht="13.5" customHeight="1" x14ac:dyDescent="0.2">
      <c r="A42" s="63" t="s">
        <v>169</v>
      </c>
    </row>
    <row r="43" spans="1:15" s="64" customFormat="1" ht="12.75" x14ac:dyDescent="0.2">
      <c r="A43" s="63"/>
    </row>
    <row r="44" spans="1:15" s="64" customFormat="1" x14ac:dyDescent="0.2">
      <c r="A44" s="63"/>
      <c r="B44" s="40"/>
      <c r="C44" s="40"/>
      <c r="D44" s="41"/>
      <c r="E44" s="40"/>
    </row>
    <row r="45" spans="1:15" ht="14.25" customHeight="1" x14ac:dyDescent="0.25"/>
    <row r="46" spans="1:15" hidden="1" x14ac:dyDescent="0.25">
      <c r="B46" s="6" t="s">
        <v>110</v>
      </c>
      <c r="C46" s="7"/>
      <c r="D46" s="6"/>
      <c r="F46" s="6"/>
    </row>
    <row r="47" spans="1:15" hidden="1" x14ac:dyDescent="0.25">
      <c r="B47" s="6" t="s">
        <v>111</v>
      </c>
      <c r="C47" s="7"/>
      <c r="D47" s="6"/>
      <c r="E47" s="2" t="s">
        <v>112</v>
      </c>
      <c r="F47" s="6"/>
    </row>
    <row r="48" spans="1:15" hidden="1" x14ac:dyDescent="0.25">
      <c r="B48" s="6"/>
      <c r="C48" s="7"/>
      <c r="D48" s="6"/>
      <c r="E48" s="6"/>
    </row>
    <row r="49" spans="2:5" x14ac:dyDescent="0.25">
      <c r="B49" s="6"/>
      <c r="C49" s="7"/>
      <c r="D49" s="6"/>
      <c r="E49" s="6"/>
    </row>
  </sheetData>
  <mergeCells count="13">
    <mergeCell ref="J4:K4"/>
    <mergeCell ref="L4:M4"/>
    <mergeCell ref="N4:O4"/>
    <mergeCell ref="A2:I2"/>
    <mergeCell ref="A4:A5"/>
    <mergeCell ref="B4:B5"/>
    <mergeCell ref="C4:C5"/>
    <mergeCell ref="D4:E4"/>
    <mergeCell ref="F4:G4"/>
    <mergeCell ref="H4:I4"/>
    <mergeCell ref="D3:E3"/>
    <mergeCell ref="F3:G3"/>
    <mergeCell ref="H3:I3"/>
  </mergeCells>
  <pageMargins left="0.7" right="0.7" top="0.75" bottom="0.75" header="0.3" footer="0.3"/>
  <pageSetup paperSize="8"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новый формат формы</vt:lpstr>
      <vt:lpstr>нов форм ф 3</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Экономист</cp:lastModifiedBy>
  <cp:lastPrinted>2021-04-20T10:24:04Z</cp:lastPrinted>
  <dcterms:created xsi:type="dcterms:W3CDTF">2014-08-15T10:06:32Z</dcterms:created>
  <dcterms:modified xsi:type="dcterms:W3CDTF">2021-04-20T12:34:53Z</dcterms:modified>
</cp:coreProperties>
</file>