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serv\сетевая\1 этаж\Экономисты 18 к\"/>
    </mc:Choice>
  </mc:AlternateContent>
  <bookViews>
    <workbookView xWindow="480" yWindow="75" windowWidth="14910" windowHeight="8010"/>
  </bookViews>
  <sheets>
    <sheet name="Прилож №1" sheetId="3" r:id="rId1"/>
    <sheet name="Прилож №2" sheetId="6" r:id="rId2"/>
    <sheet name="Прилож № 5" sheetId="7" r:id="rId3"/>
  </sheets>
  <definedNames>
    <definedName name="_GoBack" localSheetId="2">'Прилож № 5'!$C$17</definedName>
  </definedNames>
  <calcPr calcId="152511"/>
</workbook>
</file>

<file path=xl/calcChain.xml><?xml version="1.0" encoding="utf-8"?>
<calcChain xmlns="http://schemas.openxmlformats.org/spreadsheetml/2006/main">
  <c r="J15" i="6" l="1"/>
  <c r="I15" i="6"/>
  <c r="H15" i="6"/>
  <c r="G15" i="6"/>
  <c r="J43" i="6" l="1"/>
  <c r="J41" i="6"/>
  <c r="J40" i="6"/>
  <c r="J39" i="6"/>
  <c r="J37" i="6"/>
  <c r="J36" i="6"/>
  <c r="J35" i="6"/>
  <c r="J34" i="6"/>
  <c r="J33" i="6"/>
  <c r="J32" i="6"/>
  <c r="J31" i="6"/>
  <c r="J30" i="6"/>
  <c r="J29" i="6"/>
  <c r="J28" i="6"/>
  <c r="J27" i="6"/>
  <c r="J26" i="6"/>
  <c r="J25" i="6"/>
  <c r="J24" i="6"/>
  <c r="J23" i="6"/>
  <c r="J18" i="6"/>
  <c r="J17" i="6"/>
  <c r="J16" i="6"/>
  <c r="J14" i="6"/>
  <c r="J13" i="6"/>
  <c r="J12" i="6"/>
  <c r="J11" i="6"/>
  <c r="J10" i="6"/>
  <c r="I43" i="6"/>
  <c r="I41" i="6"/>
  <c r="I40" i="6"/>
  <c r="I39" i="6"/>
  <c r="I37" i="6"/>
  <c r="I36" i="6"/>
  <c r="I35" i="6"/>
  <c r="I34" i="6"/>
  <c r="I33" i="6"/>
  <c r="I32" i="6"/>
  <c r="I31" i="6"/>
  <c r="I30" i="6"/>
  <c r="I29" i="6"/>
  <c r="I28" i="6"/>
  <c r="I27" i="6"/>
  <c r="I26" i="6"/>
  <c r="I25" i="6"/>
  <c r="I24" i="6"/>
  <c r="I23" i="6"/>
  <c r="I18" i="6"/>
  <c r="I17" i="6"/>
  <c r="I16" i="6"/>
  <c r="I14" i="6"/>
  <c r="I13" i="6"/>
  <c r="I12" i="6"/>
  <c r="I11" i="6"/>
  <c r="I10" i="6"/>
  <c r="H43" i="6"/>
  <c r="H41" i="6"/>
  <c r="H40" i="6"/>
  <c r="H39" i="6"/>
  <c r="H37" i="6"/>
  <c r="H36" i="6"/>
  <c r="H35" i="6"/>
  <c r="H34" i="6"/>
  <c r="H33" i="6"/>
  <c r="H32" i="6"/>
  <c r="H31" i="6"/>
  <c r="H30" i="6"/>
  <c r="H29" i="6"/>
  <c r="H28" i="6"/>
  <c r="H27" i="6"/>
  <c r="H26" i="6"/>
  <c r="H25" i="6"/>
  <c r="H24" i="6"/>
  <c r="H23" i="6"/>
  <c r="H18" i="6"/>
  <c r="H17" i="6"/>
  <c r="H16" i="6"/>
  <c r="H14" i="6"/>
  <c r="H13" i="6"/>
  <c r="H12" i="6"/>
  <c r="H11" i="6"/>
  <c r="H10" i="6"/>
  <c r="G43" i="6" l="1"/>
  <c r="G41" i="6"/>
  <c r="G40" i="6"/>
  <c r="G39" i="6"/>
  <c r="G37" i="6"/>
  <c r="G36" i="6"/>
  <c r="G35" i="6"/>
  <c r="G34" i="6"/>
  <c r="G33" i="6"/>
  <c r="G32" i="6"/>
  <c r="G31" i="6"/>
  <c r="G30" i="6"/>
  <c r="G29" i="6"/>
  <c r="G28" i="6"/>
  <c r="G27" i="6"/>
  <c r="G26" i="6"/>
  <c r="G25" i="6"/>
  <c r="G24" i="6"/>
  <c r="G23" i="6"/>
  <c r="G18" i="6"/>
  <c r="G17" i="6"/>
  <c r="G16" i="6"/>
  <c r="G14" i="6"/>
  <c r="G13" i="6"/>
  <c r="G12" i="6"/>
  <c r="G11" i="6"/>
  <c r="G10" i="6"/>
  <c r="F39" i="6" l="1"/>
  <c r="E39" i="6"/>
  <c r="F15" i="6"/>
  <c r="E15" i="6"/>
  <c r="D15" i="6"/>
  <c r="F36" i="6" l="1"/>
  <c r="E36" i="6"/>
  <c r="D36" i="6"/>
</calcChain>
</file>

<file path=xl/sharedStrings.xml><?xml version="1.0" encoding="utf-8"?>
<sst xmlns="http://schemas.openxmlformats.org/spreadsheetml/2006/main" count="257" uniqueCount="165">
  <si>
    <t>тыс. рублей</t>
  </si>
  <si>
    <t>процент</t>
  </si>
  <si>
    <t>МВт</t>
  </si>
  <si>
    <t>МВт·ч</t>
  </si>
  <si>
    <t>тыс. кВт·ч</t>
  </si>
  <si>
    <t>у.е.</t>
  </si>
  <si>
    <t>тыс. рублей (у.е.)</t>
  </si>
  <si>
    <t>человек</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</si>
  <si>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</si>
  <si>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Фактические показатели за год, предшествующий базовому периоду</t>
  </si>
  <si>
    <t>Предложения на расчетный период регулирования</t>
  </si>
  <si>
    <t>Приложение № 2 к предложению о размере цен (тарифов), долгосрочных параметров регулирования</t>
  </si>
  <si>
    <t>Приложение № 5 к предложению о размере цен (тарифов), долгосрочных параметров регулирования</t>
  </si>
  <si>
    <t>ПРЕДЛОЖЕНИЕ</t>
  </si>
  <si>
    <t>о размере цен (тарифов), долгосрочных параметров регулирования</t>
  </si>
  <si>
    <t>(полное и сокращенное наименование юридического лица)</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</si>
  <si>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</si>
  <si>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</si>
  <si>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</si>
  <si>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</si>
  <si>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</si>
  <si>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</si>
  <si>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</si>
  <si>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</si>
  <si>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</si>
  <si>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</si>
  <si>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</si>
  <si>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 xml:space="preserve">Раздел 3. Цены (тарифы) по регулируемым видам деятельности организации </t>
  </si>
  <si>
    <t>Приложение N 1 к предложению о размере цен (тарифов), долгосрочных параметров регулирования</t>
  </si>
  <si>
    <t>Кузнецкое муниципальное унитарное предприятие «Горэлектросеть»</t>
  </si>
  <si>
    <t>город Кузнецк, ул. Орджоникидзе, 186 «А»</t>
  </si>
  <si>
    <t>Книжников Олег Юрьевич</t>
  </si>
  <si>
    <t>kuz_svet05@mail.ru</t>
  </si>
  <si>
    <t>(84157) 3-38-28</t>
  </si>
  <si>
    <t xml:space="preserve">N п/п </t>
  </si>
  <si>
    <t xml:space="preserve">Наименование показателей </t>
  </si>
  <si>
    <t>Ед.изм.</t>
  </si>
  <si>
    <t>2018год</t>
  </si>
  <si>
    <t xml:space="preserve">1. </t>
  </si>
  <si>
    <t xml:space="preserve">Показатели эффективности деятельности организации </t>
  </si>
  <si>
    <t xml:space="preserve">1.1. </t>
  </si>
  <si>
    <t xml:space="preserve">Выручка </t>
  </si>
  <si>
    <t xml:space="preserve">1.2. </t>
  </si>
  <si>
    <t xml:space="preserve">Прибыль (убыток) от продаж </t>
  </si>
  <si>
    <t xml:space="preserve">1.3. </t>
  </si>
  <si>
    <t xml:space="preserve">EBITDA (прибыль до процентов, налогов и амортизации) </t>
  </si>
  <si>
    <t xml:space="preserve">1.4. </t>
  </si>
  <si>
    <t xml:space="preserve">Чистая прибыль (убыток) </t>
  </si>
  <si>
    <t>(-3379)</t>
  </si>
  <si>
    <t xml:space="preserve">2. </t>
  </si>
  <si>
    <t xml:space="preserve">2.1. </t>
  </si>
  <si>
    <t xml:space="preserve">Рентабельность продаж (величина прибыли от продаж в каждом рубле выручки). Нормальное значение для данной отрасли от 9 процентов и более </t>
  </si>
  <si>
    <t xml:space="preserve">3. </t>
  </si>
  <si>
    <t xml:space="preserve">Показатели регулируемых видов деятельности организации </t>
  </si>
  <si>
    <t xml:space="preserve">3.1. </t>
  </si>
  <si>
    <t>Расчетный объем услуг в части управления технологическими режимами &lt;2&gt;</t>
  </si>
  <si>
    <t xml:space="preserve">3.2. </t>
  </si>
  <si>
    <t>Расчетный объем услуг в части обеспечения надежности &lt;2&gt;</t>
  </si>
  <si>
    <t xml:space="preserve">3.3. </t>
  </si>
  <si>
    <t>Заявленная мощность &lt;3&gt;</t>
  </si>
  <si>
    <t xml:space="preserve">3.4. </t>
  </si>
  <si>
    <t>Объем полезного отпуска электроэнергии - всего &lt;3&gt;</t>
  </si>
  <si>
    <t xml:space="preserve">3.5. </t>
  </si>
  <si>
    <t>Объем полезного отпуска электроэнергии населению и приравненным к нему категориям потребителей &lt;3&gt;</t>
  </si>
  <si>
    <t xml:space="preserve">3.6. </t>
  </si>
  <si>
    <t>Норматив потерь электрической энергии (с указанием реквизитов приказа Минэнерго России, которым утверждены нормативы) &lt;3&gt;</t>
  </si>
  <si>
    <t xml:space="preserve">3.7. </t>
  </si>
  <si>
    <t>Реквизиты программы энергоэффективности (кем утверждена, дата утверждения, номер приказа) &lt;3&gt;</t>
  </si>
  <si>
    <t xml:space="preserve">3.8. </t>
  </si>
  <si>
    <t xml:space="preserve">Суммарный объем производства и потребления электрической энергии участниками оптового рынка электрической энергии </t>
  </si>
  <si>
    <t xml:space="preserve">4. </t>
  </si>
  <si>
    <t xml:space="preserve">Необходимая валовая выручка по регулируемым видам деятельности организации - всего </t>
  </si>
  <si>
    <t xml:space="preserve">4.1. </t>
  </si>
  <si>
    <t xml:space="preserve">Расходы, связанные с производством &lt;2&gt;, &lt;4&gt; и реализацией; подконтрольные расходы &lt;3&gt; - всего в том числе: </t>
  </si>
  <si>
    <t xml:space="preserve">оплата труда </t>
  </si>
  <si>
    <t xml:space="preserve">тыс. рублей </t>
  </si>
  <si>
    <t xml:space="preserve">ремонт основных фондов </t>
  </si>
  <si>
    <t xml:space="preserve">материальные затраты </t>
  </si>
  <si>
    <t xml:space="preserve">4.2. </t>
  </si>
  <si>
    <t>Расходы, за исключением указанных в подпункте 4.1 &lt;2&gt;, &lt;4&gt; неподконтрольные расходы &lt;3&gt; - всего &lt;3&gt;</t>
  </si>
  <si>
    <t xml:space="preserve">4.3. </t>
  </si>
  <si>
    <t xml:space="preserve">Выпадающие, излишние доходы (расходы) прошлых лет </t>
  </si>
  <si>
    <t xml:space="preserve">4.4. </t>
  </si>
  <si>
    <t xml:space="preserve">Инвестиции, осуществляемые за счет тарифных источников </t>
  </si>
  <si>
    <t xml:space="preserve">4.4.1. </t>
  </si>
  <si>
    <t xml:space="preserve">Реквизиты инвестиционной программы (кем утверждена, дата утверждения, номер приказа) </t>
  </si>
  <si>
    <t xml:space="preserve">Справочно: </t>
  </si>
  <si>
    <t>Объем условных единиц &lt;3&gt;</t>
  </si>
  <si>
    <t>Операционные расходы на условную единицу &lt;3&gt;</t>
  </si>
  <si>
    <t xml:space="preserve">5. </t>
  </si>
  <si>
    <t xml:space="preserve">Показатели численности персонала и фонда оплаты труда по регулируемым видам деятельности </t>
  </si>
  <si>
    <t xml:space="preserve">5.1. </t>
  </si>
  <si>
    <t xml:space="preserve">Среднесписочная численность персонала </t>
  </si>
  <si>
    <t xml:space="preserve">5.2. </t>
  </si>
  <si>
    <t xml:space="preserve">Среднемесячная заработная плата на одного работника </t>
  </si>
  <si>
    <t>тыс. рублей на человека</t>
  </si>
  <si>
    <t xml:space="preserve">5.3. </t>
  </si>
  <si>
    <t xml:space="preserve">Реквизиты отраслевого тарифного соглашения (дата утверждения, срок действия) </t>
  </si>
  <si>
    <t xml:space="preserve">Уставный капитал (складочный капитал, уставный фонд, вклады товарищей) </t>
  </si>
  <si>
    <t xml:space="preserve">Анализ финансовой устойчивости по величине излишка (недостатка) собственных оборотных средств </t>
  </si>
  <si>
    <t>Показатели, утвержденные на базовый период &lt;*&gt;</t>
  </si>
  <si>
    <t xml:space="preserve">1-е полугодие </t>
  </si>
  <si>
    <t xml:space="preserve">2-е полугодие </t>
  </si>
  <si>
    <t xml:space="preserve">Для организаций, относящихся к субъектам естественных монополий </t>
  </si>
  <si>
    <t xml:space="preserve">на услуги по оперативно-диспетчерскому управлению в электроэнергетике 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 </t>
  </si>
  <si>
    <t xml:space="preserve">руб./МВт в мес. </t>
  </si>
  <si>
    <t xml:space="preserve">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 </t>
  </si>
  <si>
    <t xml:space="preserve">руб./МВт·ч </t>
  </si>
  <si>
    <t xml:space="preserve">услуги по передаче электрической энергии (мощности) двухставочный тариф </t>
  </si>
  <si>
    <t xml:space="preserve">ставка на содержание сетей </t>
  </si>
  <si>
    <t xml:space="preserve">ставка на оплату технологического расхода (потерь) </t>
  </si>
  <si>
    <t xml:space="preserve">одноставочный тариф </t>
  </si>
  <si>
    <t xml:space="preserve">На услуги коммерческого оператора оптового рынка электрической энергии (мощности) </t>
  </si>
  <si>
    <t xml:space="preserve">Для гарантирующих поставщиков </t>
  </si>
  <si>
    <t xml:space="preserve">величина сбытовой надбавки для тарифной группы потребителей "население" и приравненных к нему категорий потребителей </t>
  </si>
  <si>
    <t xml:space="preserve">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 </t>
  </si>
  <si>
    <t xml:space="preserve">доходность продаж для прочих потребителей: </t>
  </si>
  <si>
    <t xml:space="preserve">процент </t>
  </si>
  <si>
    <t xml:space="preserve">менее 150 кВт </t>
  </si>
  <si>
    <t xml:space="preserve">от 150 кВт до 670 кВт </t>
  </si>
  <si>
    <t xml:space="preserve">от 670 кВт до 10 МВт </t>
  </si>
  <si>
    <t xml:space="preserve">не менее 10 МВт </t>
  </si>
  <si>
    <t xml:space="preserve">Для генерирующих объектов </t>
  </si>
  <si>
    <t xml:space="preserve">цена на электрическую энергию </t>
  </si>
  <si>
    <t xml:space="preserve">руб./тыс. кВт·ч </t>
  </si>
  <si>
    <t xml:space="preserve">в том числе топливная составляющая </t>
  </si>
  <si>
    <t xml:space="preserve">цена на генерирующую мощность </t>
  </si>
  <si>
    <t xml:space="preserve">средний одноставочный тариф на тепловую энергию </t>
  </si>
  <si>
    <t xml:space="preserve">руб./Гкал </t>
  </si>
  <si>
    <t xml:space="preserve">4.3.1. </t>
  </si>
  <si>
    <t xml:space="preserve">одноставочный тариф на горячее водоснабжение </t>
  </si>
  <si>
    <t xml:space="preserve">4.3.2. </t>
  </si>
  <si>
    <t xml:space="preserve">тариф на отборный пар давлением: </t>
  </si>
  <si>
    <t xml:space="preserve">1,2 - 2,5 кг/см2 </t>
  </si>
  <si>
    <t xml:space="preserve">2,5 - 7,0 кг/см2 </t>
  </si>
  <si>
    <t xml:space="preserve">7,0 - 13,0 кг/см2 </t>
  </si>
  <si>
    <t xml:space="preserve">&gt; 13 кг/см2 </t>
  </si>
  <si>
    <t xml:space="preserve">4.3.3. </t>
  </si>
  <si>
    <t xml:space="preserve">тариф на острый и редуцированный пар </t>
  </si>
  <si>
    <t xml:space="preserve">двухставочный тариф на тепловую энергию </t>
  </si>
  <si>
    <t xml:space="preserve">ставка на содержание тепловой мощности </t>
  </si>
  <si>
    <t xml:space="preserve">руб./Гкал/ч в месяц </t>
  </si>
  <si>
    <t xml:space="preserve">4.4.2. </t>
  </si>
  <si>
    <t xml:space="preserve">тариф на тепловую энергию </t>
  </si>
  <si>
    <t xml:space="preserve">4.5. </t>
  </si>
  <si>
    <t xml:space="preserve">средний тариф на теплоноситель, в том числе: </t>
  </si>
  <si>
    <t xml:space="preserve">руб./куб. метра </t>
  </si>
  <si>
    <t xml:space="preserve">вода </t>
  </si>
  <si>
    <t xml:space="preserve">пар </t>
  </si>
  <si>
    <t xml:space="preserve">          * Базовый период - год, предшествующий расчетному периоду регулирования.</t>
  </si>
  <si>
    <t xml:space="preserve">Фактические показатели за 2018год, предшествующий базовому периоду </t>
  </si>
  <si>
    <t>Показатели, утвержденные на базовый период 2019г.</t>
  </si>
  <si>
    <t>2020год</t>
  </si>
  <si>
    <t>Приказ Управления по регулированию тарифов и энергосбережению Пензенской области №21 от 22.05.2018года</t>
  </si>
  <si>
    <t xml:space="preserve">Энергетический  паспортРег.№ЭП-05-01/13-27 от сентября 2012г. </t>
  </si>
  <si>
    <t xml:space="preserve">Показатели рентабельности предприятия </t>
  </si>
  <si>
    <t>Отраслевое тарифное соглашение 16.03.2017г. На 2017-2019годы</t>
  </si>
  <si>
    <t>АО "Горэлектросеть»</t>
  </si>
  <si>
    <t>Акционерное  общество</t>
  </si>
  <si>
    <t>2021год</t>
  </si>
  <si>
    <t>2022год</t>
  </si>
  <si>
    <t>2023год</t>
  </si>
  <si>
    <t>2024год</t>
  </si>
  <si>
    <t>на услуги по передаче электрической энергии на 2020 -2024 год</t>
  </si>
  <si>
    <t>АО  «Горэлектросеть»</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</si>
</sst>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8" x14ac:knownFonts="1">
    <font>
      <sz val="10"/>
      <name val="Arial Cyr"/>
      <charset val="204"/>
    </font>
    <font>
      <sz val="12"/>
      <name val="Times New Roman"/>
      <family val="1"/>
      <charset val="204"/>
    </font>
    <font>
      <sz val="10"/>
      <name val="Times New Roman"/>
      <family val="1"/>
      <charset val="204"/>
    </font>
    <font>
      <sz val="8"/>
      <name val="Times New Roman"/>
      <family val="1"/>
      <charset val="204"/>
    </font>
    <font>
      <sz val="6"/>
      <name val="Times New Roman"/>
      <family val="1"/>
      <charset val="204"/>
    </font>
    <font>
      <b/>
      <sz val="12"/>
      <name val="Times New Roman"/>
      <family val="1"/>
      <charset val="204"/>
    </font>
    <font>
      <sz val="7"/>
      <name val="Times New Roman"/>
      <family val="1"/>
      <charset val="204"/>
    </font>
    <font>
      <u/>
      <sz val="10"/>
      <color theme="10"/>
      <name val="Arial Cyr"/>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37">
    <xf numFmtId="0" fontId="0" fillId="0" borderId="0" xfId="0"/>
    <xf numFmtId="0" fontId="1" fillId="0" borderId="0" xfId="0" applyFont="1"/>
    <xf numFmtId="0" fontId="1" fillId="0" borderId="0" xfId="0" applyFont="1" applyAlignment="1">
      <alignment horizontal="center" vertical="top" wrapText="1"/>
    </xf>
    <xf numFmtId="0" fontId="1" fillId="0" borderId="0" xfId="0" applyFont="1" applyAlignment="1">
      <alignment horizontal="left"/>
    </xf>
    <xf numFmtId="0" fontId="3" fillId="0" borderId="0" xfId="0" applyFont="1" applyAlignment="1">
      <alignment horizontal="left"/>
    </xf>
    <xf numFmtId="0" fontId="7" fillId="0" borderId="0" xfId="1" applyAlignment="1" applyProtection="1"/>
    <xf numFmtId="0" fontId="5" fillId="0" borderId="0" xfId="0" applyFont="1"/>
    <xf numFmtId="0" fontId="4" fillId="0" borderId="1" xfId="0" applyFont="1" applyBorder="1" applyAlignment="1">
      <alignment horizontal="center" vertical="top" wrapText="1"/>
    </xf>
    <xf numFmtId="0" fontId="4"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3" fillId="0" borderId="0" xfId="0" applyFont="1" applyBorder="1"/>
    <xf numFmtId="0" fontId="3" fillId="0" borderId="1" xfId="0" applyFont="1" applyBorder="1" applyAlignment="1">
      <alignment horizontal="center" vertical="top" wrapText="1"/>
    </xf>
    <xf numFmtId="0" fontId="3"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0" fillId="0" borderId="0" xfId="0" applyBorder="1"/>
    <xf numFmtId="10" fontId="3" fillId="0" borderId="1" xfId="0" applyNumberFormat="1" applyFont="1" applyBorder="1" applyAlignment="1">
      <alignment vertical="top" wrapText="1"/>
    </xf>
    <xf numFmtId="164" fontId="3" fillId="0" borderId="1" xfId="0" applyNumberFormat="1" applyFont="1" applyBorder="1" applyAlignment="1">
      <alignment vertical="top" wrapText="1"/>
    </xf>
    <xf numFmtId="0" fontId="3" fillId="0" borderId="1" xfId="0" applyFont="1" applyBorder="1" applyAlignment="1">
      <alignment horizontal="center" vertical="top" wrapText="1"/>
    </xf>
    <xf numFmtId="0" fontId="4" fillId="0" borderId="1" xfId="0" applyFont="1" applyBorder="1" applyAlignment="1">
      <alignment horizontal="center" vertical="top" wrapText="1"/>
    </xf>
    <xf numFmtId="0" fontId="3" fillId="0" borderId="0" xfId="0" applyFont="1" applyFill="1" applyBorder="1" applyAlignment="1">
      <alignment vertical="top" wrapText="1"/>
    </xf>
    <xf numFmtId="2" fontId="3" fillId="0" borderId="1" xfId="0" applyNumberFormat="1" applyFont="1" applyBorder="1" applyAlignment="1">
      <alignment vertical="top" wrapText="1"/>
    </xf>
    <xf numFmtId="2" fontId="3" fillId="0" borderId="2" xfId="0" applyNumberFormat="1" applyFont="1" applyBorder="1" applyAlignment="1">
      <alignment vertical="top" wrapText="1"/>
    </xf>
    <xf numFmtId="0" fontId="2" fillId="0" borderId="0" xfId="0" applyFont="1" applyAlignment="1">
      <alignment horizontal="left" vertical="center" wrapText="1"/>
    </xf>
    <xf numFmtId="0" fontId="5" fillId="0" borderId="0" xfId="0" applyFont="1" applyAlignment="1">
      <alignment horizontal="center"/>
    </xf>
    <xf numFmtId="0" fontId="6" fillId="0" borderId="2" xfId="0" applyFont="1" applyBorder="1" applyAlignment="1">
      <alignment horizontal="center" vertical="top"/>
    </xf>
    <xf numFmtId="0" fontId="1" fillId="0" borderId="3" xfId="0" applyFont="1" applyBorder="1" applyAlignment="1">
      <alignment horizontal="center"/>
    </xf>
    <xf numFmtId="0" fontId="5" fillId="0" borderId="0" xfId="0" applyFont="1" applyBorder="1" applyAlignment="1">
      <alignment horizontal="center" wrapText="1"/>
    </xf>
    <xf numFmtId="0" fontId="5" fillId="0" borderId="0" xfId="0" applyFont="1" applyAlignment="1">
      <alignment horizontal="center" wrapText="1"/>
    </xf>
    <xf numFmtId="0" fontId="0" fillId="0" borderId="0" xfId="0" applyAlignment="1">
      <alignment horizontal="center" wrapText="1"/>
    </xf>
    <xf numFmtId="0" fontId="3" fillId="0" borderId="1" xfId="0" applyFont="1" applyBorder="1" applyAlignment="1">
      <alignment horizontal="center" vertical="top" wrapText="1"/>
    </xf>
    <xf numFmtId="0" fontId="4" fillId="0" borderId="1" xfId="0" applyFont="1" applyBorder="1" applyAlignment="1">
      <alignment horizontal="center" vertical="top" wrapText="1"/>
    </xf>
    <xf numFmtId="0" fontId="3" fillId="0" borderId="2" xfId="0" applyFont="1" applyBorder="1" applyAlignment="1">
      <alignment horizontal="left"/>
    </xf>
    <xf numFmtId="0" fontId="3" fillId="0" borderId="0" xfId="0" applyFont="1" applyBorder="1" applyAlignment="1">
      <alignment horizontal="left" vertical="top" wrapText="1"/>
    </xf>
    <xf numFmtId="0" fontId="5" fillId="0" borderId="0" xfId="0" applyFont="1" applyBorder="1" applyAlignment="1">
      <alignment horizontal="center"/>
    </xf>
    <xf numFmtId="0" fontId="3" fillId="0" borderId="0" xfId="0" applyFont="1" applyBorder="1" applyAlignment="1">
      <alignment horizontal="center"/>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uz_svet05@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workbookViewId="0">
      <selection activeCell="B20" sqref="B20"/>
    </sheetView>
  </sheetViews>
  <sheetFormatPr defaultColWidth="9.140625" defaultRowHeight="15.75" x14ac:dyDescent="0.25"/>
  <cols>
    <col min="1" max="1" width="30.140625" style="1" customWidth="1"/>
    <col min="2" max="2" width="28.85546875" style="1" customWidth="1"/>
    <col min="3" max="3" width="21.28515625" style="1" customWidth="1"/>
    <col min="4" max="4" width="10.7109375" style="1" customWidth="1"/>
    <col min="5" max="16384" width="9.140625" style="1"/>
  </cols>
  <sheetData>
    <row r="1" spans="1:8" ht="45.75" customHeight="1" x14ac:dyDescent="0.25">
      <c r="E1" s="24" t="s">
        <v>28</v>
      </c>
      <c r="F1" s="24"/>
      <c r="G1" s="24"/>
      <c r="H1" s="24"/>
    </row>
    <row r="2" spans="1:8" ht="18.75" customHeight="1" x14ac:dyDescent="0.25">
      <c r="C2" s="4"/>
    </row>
    <row r="3" spans="1:8" ht="17.25" customHeight="1" x14ac:dyDescent="0.25">
      <c r="A3" s="25" t="s">
        <v>13</v>
      </c>
      <c r="B3" s="25"/>
      <c r="C3" s="25"/>
      <c r="D3" s="25"/>
    </row>
    <row r="4" spans="1:8" ht="17.25" customHeight="1" x14ac:dyDescent="0.25">
      <c r="A4" s="25" t="s">
        <v>14</v>
      </c>
      <c r="B4" s="25"/>
      <c r="C4" s="25"/>
      <c r="D4" s="25"/>
    </row>
    <row r="5" spans="1:8" s="6" customFormat="1" ht="17.25" customHeight="1" x14ac:dyDescent="0.25">
      <c r="A5" s="28" t="s">
        <v>163</v>
      </c>
      <c r="B5" s="28"/>
      <c r="C5" s="28"/>
      <c r="D5" s="28"/>
    </row>
    <row r="6" spans="1:8" x14ac:dyDescent="0.25">
      <c r="A6" s="2"/>
      <c r="B6" s="2"/>
      <c r="C6" s="2"/>
    </row>
    <row r="8" spans="1:8" x14ac:dyDescent="0.25">
      <c r="A8" s="27" t="s">
        <v>29</v>
      </c>
      <c r="B8" s="27"/>
      <c r="C8" s="27"/>
      <c r="D8" s="27"/>
    </row>
    <row r="9" spans="1:8" ht="14.25" customHeight="1" x14ac:dyDescent="0.25">
      <c r="A9" s="26" t="s">
        <v>15</v>
      </c>
      <c r="B9" s="26"/>
      <c r="C9" s="26"/>
      <c r="D9" s="26"/>
    </row>
    <row r="10" spans="1:8" ht="18" customHeight="1" x14ac:dyDescent="0.25">
      <c r="A10" s="27" t="s">
        <v>157</v>
      </c>
      <c r="B10" s="27"/>
      <c r="C10" s="27"/>
      <c r="D10" s="27"/>
    </row>
    <row r="11" spans="1:8" x14ac:dyDescent="0.25">
      <c r="A11" s="25" t="s">
        <v>16</v>
      </c>
      <c r="B11" s="25"/>
      <c r="C11" s="25"/>
      <c r="D11" s="25"/>
    </row>
    <row r="12" spans="1:8" x14ac:dyDescent="0.25">
      <c r="A12" s="1" t="s">
        <v>17</v>
      </c>
      <c r="B12" s="1" t="s">
        <v>158</v>
      </c>
    </row>
    <row r="14" spans="1:8" ht="31.5" customHeight="1" x14ac:dyDescent="0.25">
      <c r="A14" s="1" t="s">
        <v>18</v>
      </c>
      <c r="B14" s="1" t="s">
        <v>164</v>
      </c>
    </row>
    <row r="16" spans="1:8" x14ac:dyDescent="0.25">
      <c r="A16" s="1" t="s">
        <v>19</v>
      </c>
      <c r="B16" s="1" t="s">
        <v>30</v>
      </c>
    </row>
    <row r="18" spans="1:2" x14ac:dyDescent="0.25">
      <c r="A18" s="1" t="s">
        <v>20</v>
      </c>
      <c r="B18" s="1" t="s">
        <v>30</v>
      </c>
    </row>
    <row r="20" spans="1:2" x14ac:dyDescent="0.25">
      <c r="A20" s="1" t="s">
        <v>21</v>
      </c>
      <c r="B20" s="3">
        <v>5803029609</v>
      </c>
    </row>
    <row r="22" spans="1:2" x14ac:dyDescent="0.25">
      <c r="A22" s="1" t="s">
        <v>22</v>
      </c>
      <c r="B22" s="3">
        <v>580301001</v>
      </c>
    </row>
    <row r="23" spans="1:2" x14ac:dyDescent="0.25">
      <c r="A23" s="1" t="s">
        <v>23</v>
      </c>
      <c r="B23" s="1" t="s">
        <v>31</v>
      </c>
    </row>
    <row r="24" spans="1:2" x14ac:dyDescent="0.25">
      <c r="A24" s="1" t="s">
        <v>24</v>
      </c>
      <c r="B24" s="5" t="s">
        <v>32</v>
      </c>
    </row>
    <row r="25" spans="1:2" ht="26.25" customHeight="1" x14ac:dyDescent="0.25">
      <c r="A25" s="1" t="s">
        <v>25</v>
      </c>
      <c r="B25" s="1" t="s">
        <v>33</v>
      </c>
    </row>
    <row r="26" spans="1:2" ht="10.5" customHeight="1" x14ac:dyDescent="0.25"/>
    <row r="27" spans="1:2" ht="14.25" customHeight="1" x14ac:dyDescent="0.25">
      <c r="A27" s="1" t="s">
        <v>26</v>
      </c>
      <c r="B27" s="1" t="s">
        <v>33</v>
      </c>
    </row>
    <row r="28" spans="1:2" ht="12" customHeight="1" x14ac:dyDescent="0.25"/>
    <row r="30" spans="1:2" ht="11.25" customHeight="1" x14ac:dyDescent="0.25"/>
  </sheetData>
  <mergeCells count="8">
    <mergeCell ref="E1:H1"/>
    <mergeCell ref="A11:D11"/>
    <mergeCell ref="A9:D9"/>
    <mergeCell ref="A8:D8"/>
    <mergeCell ref="A10:D10"/>
    <mergeCell ref="A4:D4"/>
    <mergeCell ref="A3:D3"/>
    <mergeCell ref="A5:D5"/>
  </mergeCells>
  <hyperlinks>
    <hyperlink ref="B24" r:id="rId1"/>
  </hyperlinks>
  <pageMargins left="0.59055118110236227" right="0.15748031496062992" top="0.43307086614173229" bottom="0.47244094488188981"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opLeftCell="A25" workbookViewId="0">
      <selection activeCell="B45" sqref="B45:E47"/>
    </sheetView>
  </sheetViews>
  <sheetFormatPr defaultRowHeight="12.75" x14ac:dyDescent="0.2"/>
  <cols>
    <col min="1" max="1" width="6.5703125" customWidth="1"/>
    <col min="2" max="2" width="50.5703125" customWidth="1"/>
    <col min="3" max="3" width="13" customWidth="1"/>
    <col min="4" max="4" width="19.140625" customWidth="1"/>
    <col min="5" max="5" width="19.5703125" customWidth="1"/>
    <col min="6" max="6" width="16" customWidth="1"/>
    <col min="7" max="7" width="15.140625" customWidth="1"/>
    <col min="8" max="8" width="14" customWidth="1"/>
    <col min="9" max="9" width="15" customWidth="1"/>
    <col min="10" max="10" width="14.5703125" customWidth="1"/>
  </cols>
  <sheetData>
    <row r="1" spans="1:10" ht="12.75" customHeight="1" x14ac:dyDescent="0.2">
      <c r="E1" s="30" t="s">
        <v>11</v>
      </c>
      <c r="F1" s="30"/>
    </row>
    <row r="2" spans="1:10" x14ac:dyDescent="0.2">
      <c r="E2" s="30"/>
      <c r="F2" s="30"/>
    </row>
    <row r="3" spans="1:10" x14ac:dyDescent="0.2">
      <c r="E3" s="30"/>
      <c r="F3" s="30"/>
    </row>
    <row r="5" spans="1:10" ht="35.25" customHeight="1" x14ac:dyDescent="0.25">
      <c r="A5" s="29" t="s">
        <v>8</v>
      </c>
      <c r="B5" s="29"/>
      <c r="C5" s="29"/>
      <c r="D5" s="29"/>
      <c r="E5" s="29"/>
      <c r="F5" s="29"/>
    </row>
    <row r="6" spans="1:10" ht="31.5" customHeight="1" x14ac:dyDescent="0.2">
      <c r="F6" t="s">
        <v>152</v>
      </c>
      <c r="G6" t="s">
        <v>159</v>
      </c>
      <c r="H6" t="s">
        <v>160</v>
      </c>
      <c r="I6" t="s">
        <v>161</v>
      </c>
      <c r="J6" t="s">
        <v>162</v>
      </c>
    </row>
    <row r="7" spans="1:10" ht="44.25" customHeight="1" x14ac:dyDescent="0.2">
      <c r="A7" s="31" t="s">
        <v>34</v>
      </c>
      <c r="B7" s="31" t="s">
        <v>35</v>
      </c>
      <c r="C7" s="31" t="s">
        <v>36</v>
      </c>
      <c r="D7" s="31" t="s">
        <v>150</v>
      </c>
      <c r="E7" s="31" t="s">
        <v>151</v>
      </c>
      <c r="F7" s="12" t="s">
        <v>10</v>
      </c>
      <c r="G7" s="19" t="s">
        <v>10</v>
      </c>
      <c r="H7" s="19" t="s">
        <v>10</v>
      </c>
      <c r="I7" s="19" t="s">
        <v>10</v>
      </c>
      <c r="J7" s="19" t="s">
        <v>10</v>
      </c>
    </row>
    <row r="8" spans="1:10" hidden="1" x14ac:dyDescent="0.2">
      <c r="A8" s="31"/>
      <c r="B8" s="31"/>
      <c r="C8" s="31"/>
      <c r="D8" s="31"/>
      <c r="E8" s="31"/>
      <c r="F8" s="12" t="s">
        <v>37</v>
      </c>
      <c r="G8" s="19" t="s">
        <v>37</v>
      </c>
      <c r="H8" s="19" t="s">
        <v>37</v>
      </c>
      <c r="I8" s="19" t="s">
        <v>37</v>
      </c>
      <c r="J8" s="19" t="s">
        <v>37</v>
      </c>
    </row>
    <row r="9" spans="1:10" ht="16.5" customHeight="1" x14ac:dyDescent="0.2">
      <c r="A9" s="13" t="s">
        <v>38</v>
      </c>
      <c r="B9" s="13" t="s">
        <v>39</v>
      </c>
      <c r="C9" s="12"/>
      <c r="D9" s="13"/>
      <c r="E9" s="13"/>
      <c r="F9" s="13"/>
      <c r="G9" s="14"/>
      <c r="H9" s="14"/>
      <c r="I9" s="14"/>
      <c r="J9" s="14"/>
    </row>
    <row r="10" spans="1:10" ht="15.75" customHeight="1" x14ac:dyDescent="0.2">
      <c r="A10" s="13" t="s">
        <v>40</v>
      </c>
      <c r="B10" s="13" t="s">
        <v>41</v>
      </c>
      <c r="C10" s="12" t="s">
        <v>0</v>
      </c>
      <c r="D10" s="13">
        <v>176307.46</v>
      </c>
      <c r="E10" s="13">
        <v>186092.4</v>
      </c>
      <c r="F10" s="13">
        <v>210502.6</v>
      </c>
      <c r="G10" s="22">
        <f>SUM(F10*103.2)/100</f>
        <v>217238.6832</v>
      </c>
      <c r="H10" s="22">
        <f>SUM(G10*104.2)/100</f>
        <v>226362.70789440002</v>
      </c>
      <c r="I10" s="22">
        <f>SUM(H10*103.7)/100</f>
        <v>234738.12808649283</v>
      </c>
      <c r="J10" s="22">
        <f>SUM(I10*103.5)/100</f>
        <v>242953.96256952005</v>
      </c>
    </row>
    <row r="11" spans="1:10" ht="18" customHeight="1" x14ac:dyDescent="0.2">
      <c r="A11" s="13" t="s">
        <v>42</v>
      </c>
      <c r="B11" s="13" t="s">
        <v>43</v>
      </c>
      <c r="C11" s="12" t="s">
        <v>0</v>
      </c>
      <c r="D11" s="13">
        <v>10707</v>
      </c>
      <c r="E11" s="13">
        <v>6091.64</v>
      </c>
      <c r="F11" s="13">
        <v>18079.400000000001</v>
      </c>
      <c r="G11" s="22">
        <f t="shared" ref="G11:G43" si="0">SUM(F11*103.2)/100</f>
        <v>18657.940800000004</v>
      </c>
      <c r="H11" s="22">
        <f t="shared" ref="H11:H43" si="1">SUM(G11*104.2)/100</f>
        <v>19441.574313600006</v>
      </c>
      <c r="I11" s="22">
        <f t="shared" ref="I11:I43" si="2">SUM(H11*103.7)/100</f>
        <v>20160.912563203205</v>
      </c>
      <c r="J11" s="22">
        <f t="shared" ref="J11:J43" si="3">SUM(I11*103.5)/100</f>
        <v>20866.544502915316</v>
      </c>
    </row>
    <row r="12" spans="1:10" ht="17.25" customHeight="1" x14ac:dyDescent="0.2">
      <c r="A12" s="13" t="s">
        <v>44</v>
      </c>
      <c r="B12" s="13" t="s">
        <v>45</v>
      </c>
      <c r="C12" s="12" t="s">
        <v>0</v>
      </c>
      <c r="D12" s="13">
        <v>14401.38</v>
      </c>
      <c r="E12" s="13">
        <v>10133.129999999999</v>
      </c>
      <c r="F12" s="13">
        <v>17207.400000000001</v>
      </c>
      <c r="G12" s="22">
        <f t="shared" si="0"/>
        <v>17758.036800000002</v>
      </c>
      <c r="H12" s="22">
        <f t="shared" si="1"/>
        <v>18503.874345600001</v>
      </c>
      <c r="I12" s="22">
        <f t="shared" si="2"/>
        <v>19188.517696387204</v>
      </c>
      <c r="J12" s="22">
        <f t="shared" si="3"/>
        <v>19860.115815760757</v>
      </c>
    </row>
    <row r="13" spans="1:10" ht="17.25" customHeight="1" x14ac:dyDescent="0.2">
      <c r="A13" s="13" t="s">
        <v>46</v>
      </c>
      <c r="B13" s="13" t="s">
        <v>47</v>
      </c>
      <c r="C13" s="12" t="s">
        <v>0</v>
      </c>
      <c r="D13" s="13" t="s">
        <v>48</v>
      </c>
      <c r="E13" s="13">
        <v>166.87</v>
      </c>
      <c r="F13" s="13">
        <v>174.82</v>
      </c>
      <c r="G13" s="22">
        <f t="shared" si="0"/>
        <v>180.41423999999998</v>
      </c>
      <c r="H13" s="22">
        <f t="shared" si="1"/>
        <v>187.99163807999997</v>
      </c>
      <c r="I13" s="22">
        <f t="shared" si="2"/>
        <v>194.94732868895997</v>
      </c>
      <c r="J13" s="22">
        <f t="shared" si="3"/>
        <v>201.77048519307357</v>
      </c>
    </row>
    <row r="14" spans="1:10" ht="14.25" customHeight="1" x14ac:dyDescent="0.2">
      <c r="A14" s="13" t="s">
        <v>49</v>
      </c>
      <c r="B14" s="13" t="s">
        <v>155</v>
      </c>
      <c r="C14" s="12"/>
      <c r="D14" s="17">
        <v>0</v>
      </c>
      <c r="E14" s="17">
        <v>5.0000000000000001E-3</v>
      </c>
      <c r="F14" s="17">
        <v>5.0000000000000001E-3</v>
      </c>
      <c r="G14" s="22">
        <f t="shared" si="0"/>
        <v>5.1600000000000005E-3</v>
      </c>
      <c r="H14" s="22">
        <f t="shared" si="1"/>
        <v>5.3767200000000006E-3</v>
      </c>
      <c r="I14" s="22">
        <f t="shared" si="2"/>
        <v>5.5756586400000007E-3</v>
      </c>
      <c r="J14" s="22">
        <f t="shared" si="3"/>
        <v>5.7708066924000009E-3</v>
      </c>
    </row>
    <row r="15" spans="1:10" ht="35.25" customHeight="1" x14ac:dyDescent="0.2">
      <c r="A15" s="13" t="s">
        <v>50</v>
      </c>
      <c r="B15" s="13" t="s">
        <v>51</v>
      </c>
      <c r="C15" s="12" t="s">
        <v>1</v>
      </c>
      <c r="D15" s="17">
        <f>SUM(D11/D10)</f>
        <v>6.0729137609945721E-2</v>
      </c>
      <c r="E15" s="17">
        <f t="shared" ref="E15:J15" si="4">SUM(E11/E10)</f>
        <v>3.2734491037785536E-2</v>
      </c>
      <c r="F15" s="17">
        <f t="shared" si="4"/>
        <v>8.5886825150853247E-2</v>
      </c>
      <c r="G15" s="17">
        <f t="shared" si="4"/>
        <v>8.588682515085326E-2</v>
      </c>
      <c r="H15" s="17">
        <f t="shared" si="4"/>
        <v>8.588682515085326E-2</v>
      </c>
      <c r="I15" s="17">
        <f t="shared" si="4"/>
        <v>8.588682515085326E-2</v>
      </c>
      <c r="J15" s="17">
        <f t="shared" si="4"/>
        <v>8.588682515085326E-2</v>
      </c>
    </row>
    <row r="16" spans="1:10" ht="12.75" customHeight="1" x14ac:dyDescent="0.2">
      <c r="A16" s="13" t="s">
        <v>52</v>
      </c>
      <c r="B16" s="13" t="s">
        <v>53</v>
      </c>
      <c r="C16" s="12"/>
      <c r="D16" s="13"/>
      <c r="E16" s="13"/>
      <c r="F16" s="13"/>
      <c r="G16" s="22">
        <f t="shared" si="0"/>
        <v>0</v>
      </c>
      <c r="H16" s="22">
        <f t="shared" si="1"/>
        <v>0</v>
      </c>
      <c r="I16" s="22">
        <f t="shared" si="2"/>
        <v>0</v>
      </c>
      <c r="J16" s="22">
        <f t="shared" si="3"/>
        <v>0</v>
      </c>
    </row>
    <row r="17" spans="1:10" ht="22.5" x14ac:dyDescent="0.2">
      <c r="A17" s="13" t="s">
        <v>54</v>
      </c>
      <c r="B17" s="13" t="s">
        <v>55</v>
      </c>
      <c r="C17" s="12" t="s">
        <v>2</v>
      </c>
      <c r="D17" s="13"/>
      <c r="E17" s="13"/>
      <c r="F17" s="13"/>
      <c r="G17" s="22">
        <f t="shared" si="0"/>
        <v>0</v>
      </c>
      <c r="H17" s="22">
        <f t="shared" si="1"/>
        <v>0</v>
      </c>
      <c r="I17" s="22">
        <f t="shared" si="2"/>
        <v>0</v>
      </c>
      <c r="J17" s="22">
        <f t="shared" si="3"/>
        <v>0</v>
      </c>
    </row>
    <row r="18" spans="1:10" ht="17.25" customHeight="1" x14ac:dyDescent="0.2">
      <c r="A18" s="13" t="s">
        <v>56</v>
      </c>
      <c r="B18" s="13" t="s">
        <v>57</v>
      </c>
      <c r="C18" s="12" t="s">
        <v>3</v>
      </c>
      <c r="D18" s="13"/>
      <c r="E18" s="13"/>
      <c r="F18" s="13"/>
      <c r="G18" s="22">
        <f t="shared" si="0"/>
        <v>0</v>
      </c>
      <c r="H18" s="22">
        <f t="shared" si="1"/>
        <v>0</v>
      </c>
      <c r="I18" s="22">
        <f t="shared" si="2"/>
        <v>0</v>
      </c>
      <c r="J18" s="22">
        <f t="shared" si="3"/>
        <v>0</v>
      </c>
    </row>
    <row r="19" spans="1:10" ht="11.25" customHeight="1" x14ac:dyDescent="0.2">
      <c r="A19" s="13" t="s">
        <v>58</v>
      </c>
      <c r="B19" s="13" t="s">
        <v>59</v>
      </c>
      <c r="C19" s="12" t="s">
        <v>2</v>
      </c>
      <c r="D19" s="14">
        <v>23.913799999999998</v>
      </c>
      <c r="E19" s="14">
        <v>23.913799999999998</v>
      </c>
      <c r="F19" s="13">
        <v>24.601500000000001</v>
      </c>
      <c r="G19" s="14">
        <v>24.601500000000001</v>
      </c>
      <c r="H19" s="14">
        <v>24.601500000000001</v>
      </c>
      <c r="I19" s="14">
        <v>24.601500000000001</v>
      </c>
      <c r="J19" s="14">
        <v>24.601500000000001</v>
      </c>
    </row>
    <row r="20" spans="1:10" x14ac:dyDescent="0.2">
      <c r="A20" s="13" t="s">
        <v>60</v>
      </c>
      <c r="B20" s="13" t="s">
        <v>61</v>
      </c>
      <c r="C20" s="12" t="s">
        <v>4</v>
      </c>
      <c r="D20" s="14">
        <v>124510.47</v>
      </c>
      <c r="E20" s="13">
        <v>118500</v>
      </c>
      <c r="F20" s="13">
        <v>122761.4</v>
      </c>
      <c r="G20" s="14">
        <v>122761.4</v>
      </c>
      <c r="H20" s="14">
        <v>122761.4</v>
      </c>
      <c r="I20" s="14">
        <v>122761.4</v>
      </c>
      <c r="J20" s="14">
        <v>122761.4</v>
      </c>
    </row>
    <row r="21" spans="1:10" ht="22.5" x14ac:dyDescent="0.2">
      <c r="A21" s="13" t="s">
        <v>62</v>
      </c>
      <c r="B21" s="13" t="s">
        <v>63</v>
      </c>
      <c r="C21" s="12" t="s">
        <v>4</v>
      </c>
      <c r="D21" s="14">
        <v>57622.1</v>
      </c>
      <c r="E21" s="13">
        <v>52000</v>
      </c>
      <c r="F21" s="14">
        <v>52600</v>
      </c>
      <c r="G21" s="14">
        <v>52600</v>
      </c>
      <c r="H21" s="14">
        <v>52600</v>
      </c>
      <c r="I21" s="14">
        <v>52600</v>
      </c>
      <c r="J21" s="14">
        <v>52600</v>
      </c>
    </row>
    <row r="22" spans="1:10" ht="23.25" customHeight="1" x14ac:dyDescent="0.2">
      <c r="A22" s="13" t="s">
        <v>64</v>
      </c>
      <c r="B22" s="13" t="s">
        <v>65</v>
      </c>
      <c r="C22" s="12" t="s">
        <v>1</v>
      </c>
      <c r="D22" s="14">
        <v>13.646100000000001</v>
      </c>
      <c r="E22" s="13">
        <v>13.6462</v>
      </c>
      <c r="F22" s="13">
        <v>13.7714</v>
      </c>
      <c r="G22" s="14">
        <v>13.7714</v>
      </c>
      <c r="H22" s="14">
        <v>13.7714</v>
      </c>
      <c r="I22" s="14">
        <v>13.7714</v>
      </c>
      <c r="J22" s="14">
        <v>13.7714</v>
      </c>
    </row>
    <row r="23" spans="1:10" ht="36" customHeight="1" x14ac:dyDescent="0.2">
      <c r="A23" s="13" t="s">
        <v>66</v>
      </c>
      <c r="B23" s="13" t="s">
        <v>67</v>
      </c>
      <c r="C23" s="12"/>
      <c r="D23" s="14" t="s">
        <v>154</v>
      </c>
      <c r="E23" s="14" t="s">
        <v>154</v>
      </c>
      <c r="F23" s="13"/>
      <c r="G23" s="22">
        <f t="shared" si="0"/>
        <v>0</v>
      </c>
      <c r="H23" s="22">
        <f t="shared" si="1"/>
        <v>0</v>
      </c>
      <c r="I23" s="22">
        <f t="shared" si="2"/>
        <v>0</v>
      </c>
      <c r="J23" s="22">
        <f t="shared" si="3"/>
        <v>0</v>
      </c>
    </row>
    <row r="24" spans="1:10" ht="22.5" x14ac:dyDescent="0.2">
      <c r="A24" s="13" t="s">
        <v>68</v>
      </c>
      <c r="B24" s="13" t="s">
        <v>69</v>
      </c>
      <c r="C24" s="12" t="s">
        <v>3</v>
      </c>
      <c r="D24" s="14"/>
      <c r="E24" s="13"/>
      <c r="F24" s="13"/>
      <c r="G24" s="22">
        <f t="shared" si="0"/>
        <v>0</v>
      </c>
      <c r="H24" s="22">
        <f t="shared" si="1"/>
        <v>0</v>
      </c>
      <c r="I24" s="22">
        <f t="shared" si="2"/>
        <v>0</v>
      </c>
      <c r="J24" s="22">
        <f t="shared" si="3"/>
        <v>0</v>
      </c>
    </row>
    <row r="25" spans="1:10" ht="23.25" customHeight="1" x14ac:dyDescent="0.2">
      <c r="A25" s="13" t="s">
        <v>70</v>
      </c>
      <c r="B25" s="13" t="s">
        <v>71</v>
      </c>
      <c r="C25" s="12" t="s">
        <v>0</v>
      </c>
      <c r="D25" s="18">
        <v>180965</v>
      </c>
      <c r="E25" s="18">
        <v>174012.4</v>
      </c>
      <c r="F25" s="18">
        <v>210502.6</v>
      </c>
      <c r="G25" s="22">
        <f t="shared" si="0"/>
        <v>217238.6832</v>
      </c>
      <c r="H25" s="22">
        <f t="shared" si="1"/>
        <v>226362.70789440002</v>
      </c>
      <c r="I25" s="22">
        <f t="shared" si="2"/>
        <v>234738.12808649283</v>
      </c>
      <c r="J25" s="22">
        <f t="shared" si="3"/>
        <v>242953.96256952005</v>
      </c>
    </row>
    <row r="26" spans="1:10" ht="23.25" customHeight="1" x14ac:dyDescent="0.2">
      <c r="A26" s="13" t="s">
        <v>72</v>
      </c>
      <c r="B26" s="13" t="s">
        <v>73</v>
      </c>
      <c r="C26" s="12" t="s">
        <v>0</v>
      </c>
      <c r="D26" s="18">
        <v>71790.899999999994</v>
      </c>
      <c r="E26" s="18">
        <v>60454.1</v>
      </c>
      <c r="F26" s="18">
        <v>91565.2</v>
      </c>
      <c r="G26" s="22">
        <f t="shared" si="0"/>
        <v>94495.286400000012</v>
      </c>
      <c r="H26" s="22">
        <f t="shared" si="1"/>
        <v>98464.088428800009</v>
      </c>
      <c r="I26" s="22">
        <f t="shared" si="2"/>
        <v>102107.2597006656</v>
      </c>
      <c r="J26" s="22">
        <f t="shared" si="3"/>
        <v>105681.0137901889</v>
      </c>
    </row>
    <row r="27" spans="1:10" x14ac:dyDescent="0.2">
      <c r="A27" s="13"/>
      <c r="B27" s="13" t="s">
        <v>74</v>
      </c>
      <c r="C27" s="12" t="s">
        <v>75</v>
      </c>
      <c r="D27" s="18">
        <v>45484</v>
      </c>
      <c r="E27" s="18">
        <v>48070</v>
      </c>
      <c r="F27" s="18">
        <v>52748.1</v>
      </c>
      <c r="G27" s="22">
        <f t="shared" si="0"/>
        <v>54436.039199999999</v>
      </c>
      <c r="H27" s="22">
        <f t="shared" si="1"/>
        <v>56722.352846400005</v>
      </c>
      <c r="I27" s="22">
        <f t="shared" si="2"/>
        <v>58821.079901716803</v>
      </c>
      <c r="J27" s="22">
        <f t="shared" si="3"/>
        <v>60879.817698276893</v>
      </c>
    </row>
    <row r="28" spans="1:10" ht="16.5" customHeight="1" x14ac:dyDescent="0.2">
      <c r="A28" s="13"/>
      <c r="B28" s="13" t="s">
        <v>76</v>
      </c>
      <c r="C28" s="12" t="s">
        <v>75</v>
      </c>
      <c r="D28" s="18">
        <v>5983.7</v>
      </c>
      <c r="E28" s="18">
        <v>4200.4399999999996</v>
      </c>
      <c r="F28" s="18">
        <v>15853.1</v>
      </c>
      <c r="G28" s="22">
        <f t="shared" si="0"/>
        <v>16360.399200000002</v>
      </c>
      <c r="H28" s="22">
        <f t="shared" si="1"/>
        <v>17047.535966400003</v>
      </c>
      <c r="I28" s="22">
        <f t="shared" si="2"/>
        <v>17678.294797156803</v>
      </c>
      <c r="J28" s="22">
        <f t="shared" si="3"/>
        <v>18297.03511505729</v>
      </c>
    </row>
    <row r="29" spans="1:10" ht="19.5" customHeight="1" x14ac:dyDescent="0.2">
      <c r="A29" s="13"/>
      <c r="B29" s="13" t="s">
        <v>77</v>
      </c>
      <c r="C29" s="12" t="s">
        <v>0</v>
      </c>
      <c r="D29" s="18">
        <v>2042</v>
      </c>
      <c r="E29" s="18">
        <v>2006</v>
      </c>
      <c r="F29" s="18">
        <v>2099</v>
      </c>
      <c r="G29" s="22">
        <f t="shared" si="0"/>
        <v>2166.1680000000001</v>
      </c>
      <c r="H29" s="22">
        <f t="shared" si="1"/>
        <v>2257.1470560000002</v>
      </c>
      <c r="I29" s="22">
        <f t="shared" si="2"/>
        <v>2340.6614970720002</v>
      </c>
      <c r="J29" s="22">
        <f t="shared" si="3"/>
        <v>2422.5846494695202</v>
      </c>
    </row>
    <row r="30" spans="1:10" ht="24.75" customHeight="1" x14ac:dyDescent="0.2">
      <c r="A30" s="13" t="s">
        <v>78</v>
      </c>
      <c r="B30" s="13" t="s">
        <v>79</v>
      </c>
      <c r="C30" s="12" t="s">
        <v>0</v>
      </c>
      <c r="D30" s="14">
        <v>52283.4</v>
      </c>
      <c r="E30" s="13">
        <v>54117.7</v>
      </c>
      <c r="F30" s="13">
        <v>59921.4</v>
      </c>
      <c r="G30" s="22">
        <f t="shared" si="0"/>
        <v>61838.884800000007</v>
      </c>
      <c r="H30" s="22">
        <f t="shared" si="1"/>
        <v>64436.117961600015</v>
      </c>
      <c r="I30" s="22">
        <f t="shared" si="2"/>
        <v>66820.254326179216</v>
      </c>
      <c r="J30" s="22">
        <f t="shared" si="3"/>
        <v>69158.963227595494</v>
      </c>
    </row>
    <row r="31" spans="1:10" ht="12.75" customHeight="1" x14ac:dyDescent="0.2">
      <c r="A31" s="13" t="s">
        <v>80</v>
      </c>
      <c r="B31" s="13" t="s">
        <v>81</v>
      </c>
      <c r="C31" s="12" t="s">
        <v>0</v>
      </c>
      <c r="D31" s="14">
        <v>3884.6</v>
      </c>
      <c r="E31" s="13">
        <v>3920.5</v>
      </c>
      <c r="F31" s="13">
        <v>764.6</v>
      </c>
      <c r="G31" s="22">
        <f t="shared" si="0"/>
        <v>789.06719999999996</v>
      </c>
      <c r="H31" s="22">
        <f t="shared" si="1"/>
        <v>822.2080224</v>
      </c>
      <c r="I31" s="22">
        <f t="shared" si="2"/>
        <v>852.62971922880013</v>
      </c>
      <c r="J31" s="22">
        <f t="shared" si="3"/>
        <v>882.47175940180807</v>
      </c>
    </row>
    <row r="32" spans="1:10" ht="15.75" customHeight="1" x14ac:dyDescent="0.2">
      <c r="A32" s="13" t="s">
        <v>82</v>
      </c>
      <c r="B32" s="13" t="s">
        <v>83</v>
      </c>
      <c r="C32" s="12" t="s">
        <v>0</v>
      </c>
      <c r="D32" s="14">
        <v>0.95099999999999996</v>
      </c>
      <c r="E32" s="13">
        <v>2.3660000000000001</v>
      </c>
      <c r="F32" s="13">
        <v>0</v>
      </c>
      <c r="G32" s="22">
        <f t="shared" si="0"/>
        <v>0</v>
      </c>
      <c r="H32" s="22">
        <f t="shared" si="1"/>
        <v>0</v>
      </c>
      <c r="I32" s="22">
        <f t="shared" si="2"/>
        <v>0</v>
      </c>
      <c r="J32" s="22">
        <f t="shared" si="3"/>
        <v>0</v>
      </c>
    </row>
    <row r="33" spans="1:10" ht="59.25" customHeight="1" x14ac:dyDescent="0.2">
      <c r="A33" s="13" t="s">
        <v>84</v>
      </c>
      <c r="B33" s="13" t="s">
        <v>85</v>
      </c>
      <c r="C33" s="12"/>
      <c r="D33" s="14" t="s">
        <v>153</v>
      </c>
      <c r="E33" s="14" t="s">
        <v>153</v>
      </c>
      <c r="F33" s="13"/>
      <c r="G33" s="22">
        <f t="shared" si="0"/>
        <v>0</v>
      </c>
      <c r="H33" s="22">
        <f t="shared" si="1"/>
        <v>0</v>
      </c>
      <c r="I33" s="22">
        <f t="shared" si="2"/>
        <v>0</v>
      </c>
      <c r="J33" s="22">
        <f t="shared" si="3"/>
        <v>0</v>
      </c>
    </row>
    <row r="34" spans="1:10" x14ac:dyDescent="0.2">
      <c r="A34" s="13"/>
      <c r="B34" s="13" t="s">
        <v>86</v>
      </c>
      <c r="C34" s="12"/>
      <c r="D34" s="14"/>
      <c r="E34" s="13"/>
      <c r="F34" s="13"/>
      <c r="G34" s="22">
        <f t="shared" si="0"/>
        <v>0</v>
      </c>
      <c r="H34" s="22">
        <f t="shared" si="1"/>
        <v>0</v>
      </c>
      <c r="I34" s="22">
        <f t="shared" si="2"/>
        <v>0</v>
      </c>
      <c r="J34" s="22">
        <f t="shared" si="3"/>
        <v>0</v>
      </c>
    </row>
    <row r="35" spans="1:10" ht="14.25" customHeight="1" x14ac:dyDescent="0.2">
      <c r="A35" s="13"/>
      <c r="B35" s="13" t="s">
        <v>87</v>
      </c>
      <c r="C35" s="12" t="s">
        <v>5</v>
      </c>
      <c r="D35" s="14">
        <v>5476.7016999999996</v>
      </c>
      <c r="E35" s="13">
        <v>5536.6886999999997</v>
      </c>
      <c r="F35" s="14">
        <v>5536.6886999999997</v>
      </c>
      <c r="G35" s="22">
        <f t="shared" si="0"/>
        <v>5713.8627384000001</v>
      </c>
      <c r="H35" s="22">
        <f t="shared" si="1"/>
        <v>5953.8449734127998</v>
      </c>
      <c r="I35" s="22">
        <f t="shared" si="2"/>
        <v>6174.137237429074</v>
      </c>
      <c r="J35" s="22">
        <f t="shared" si="3"/>
        <v>6390.2320407390916</v>
      </c>
    </row>
    <row r="36" spans="1:10" ht="12.75" customHeight="1" x14ac:dyDescent="0.2">
      <c r="A36" s="13"/>
      <c r="B36" s="13" t="s">
        <v>88</v>
      </c>
      <c r="C36" s="12" t="s">
        <v>6</v>
      </c>
      <c r="D36" s="18">
        <f>SUM(D26/D35)</f>
        <v>13.108418886498784</v>
      </c>
      <c r="E36" s="18">
        <f t="shared" ref="E36:F36" si="5">SUM(E26/E35)</f>
        <v>10.918818679475333</v>
      </c>
      <c r="F36" s="18">
        <f t="shared" si="5"/>
        <v>16.537899268203393</v>
      </c>
      <c r="G36" s="22">
        <f t="shared" si="0"/>
        <v>17.067112044785901</v>
      </c>
      <c r="H36" s="22">
        <f t="shared" si="1"/>
        <v>17.783930750666908</v>
      </c>
      <c r="I36" s="22">
        <f t="shared" si="2"/>
        <v>18.441936188441584</v>
      </c>
      <c r="J36" s="22">
        <f t="shared" si="3"/>
        <v>19.08740395503704</v>
      </c>
    </row>
    <row r="37" spans="1:10" ht="22.5" x14ac:dyDescent="0.2">
      <c r="A37" s="13" t="s">
        <v>89</v>
      </c>
      <c r="B37" s="13" t="s">
        <v>90</v>
      </c>
      <c r="C37" s="12"/>
      <c r="D37" s="14"/>
      <c r="E37" s="13"/>
      <c r="F37" s="13"/>
      <c r="G37" s="22">
        <f t="shared" si="0"/>
        <v>0</v>
      </c>
      <c r="H37" s="22">
        <f t="shared" si="1"/>
        <v>0</v>
      </c>
      <c r="I37" s="22">
        <f t="shared" si="2"/>
        <v>0</v>
      </c>
      <c r="J37" s="22">
        <f t="shared" si="3"/>
        <v>0</v>
      </c>
    </row>
    <row r="38" spans="1:10" ht="15" customHeight="1" x14ac:dyDescent="0.2">
      <c r="A38" s="13" t="s">
        <v>91</v>
      </c>
      <c r="B38" s="13" t="s">
        <v>92</v>
      </c>
      <c r="C38" s="12" t="s">
        <v>7</v>
      </c>
      <c r="D38" s="14">
        <v>166</v>
      </c>
      <c r="E38" s="13">
        <v>166</v>
      </c>
      <c r="F38" s="13">
        <v>170</v>
      </c>
      <c r="G38" s="14">
        <v>170</v>
      </c>
      <c r="H38" s="14">
        <v>170</v>
      </c>
      <c r="I38" s="14">
        <v>170</v>
      </c>
      <c r="J38" s="14">
        <v>170</v>
      </c>
    </row>
    <row r="39" spans="1:10" ht="14.25" customHeight="1" x14ac:dyDescent="0.2">
      <c r="A39" s="13" t="s">
        <v>93</v>
      </c>
      <c r="B39" s="13" t="s">
        <v>94</v>
      </c>
      <c r="C39" s="12" t="s">
        <v>95</v>
      </c>
      <c r="D39" s="14">
        <v>23.02</v>
      </c>
      <c r="E39" s="18">
        <f>SUM(E27/E38)/12</f>
        <v>24.13152610441767</v>
      </c>
      <c r="F39" s="18">
        <f>SUM(F27/F38)/12</f>
        <v>25.856911764705881</v>
      </c>
      <c r="G39" s="22">
        <f t="shared" si="0"/>
        <v>26.684332941176471</v>
      </c>
      <c r="H39" s="22">
        <f t="shared" si="1"/>
        <v>27.805074924705881</v>
      </c>
      <c r="I39" s="22">
        <f t="shared" si="2"/>
        <v>28.833862696920001</v>
      </c>
      <c r="J39" s="22">
        <f t="shared" si="3"/>
        <v>29.843047891312199</v>
      </c>
    </row>
    <row r="40" spans="1:10" ht="36" customHeight="1" x14ac:dyDescent="0.2">
      <c r="A40" s="13" t="s">
        <v>96</v>
      </c>
      <c r="B40" s="13" t="s">
        <v>97</v>
      </c>
      <c r="C40" s="12"/>
      <c r="D40" s="14" t="s">
        <v>156</v>
      </c>
      <c r="E40" s="14" t="s">
        <v>156</v>
      </c>
      <c r="F40" s="13"/>
      <c r="G40" s="22">
        <f t="shared" si="0"/>
        <v>0</v>
      </c>
      <c r="H40" s="22">
        <f t="shared" si="1"/>
        <v>0</v>
      </c>
      <c r="I40" s="22">
        <f t="shared" si="2"/>
        <v>0</v>
      </c>
      <c r="J40" s="22">
        <f t="shared" si="3"/>
        <v>0</v>
      </c>
    </row>
    <row r="41" spans="1:10" x14ac:dyDescent="0.2">
      <c r="A41" s="13"/>
      <c r="B41" s="13" t="s">
        <v>86</v>
      </c>
      <c r="C41" s="12"/>
      <c r="D41" s="14"/>
      <c r="E41" s="13"/>
      <c r="F41" s="13"/>
      <c r="G41" s="22">
        <f t="shared" si="0"/>
        <v>0</v>
      </c>
      <c r="H41" s="22">
        <f t="shared" si="1"/>
        <v>0</v>
      </c>
      <c r="I41" s="22">
        <f t="shared" si="2"/>
        <v>0</v>
      </c>
      <c r="J41" s="22">
        <f t="shared" si="3"/>
        <v>0</v>
      </c>
    </row>
    <row r="42" spans="1:10" ht="22.5" x14ac:dyDescent="0.2">
      <c r="A42" s="14"/>
      <c r="B42" s="14" t="s">
        <v>98</v>
      </c>
      <c r="C42" s="15" t="s">
        <v>0</v>
      </c>
      <c r="D42" s="14">
        <v>121</v>
      </c>
      <c r="E42" s="14">
        <v>40691</v>
      </c>
      <c r="F42" s="14">
        <v>40691</v>
      </c>
      <c r="G42" s="14">
        <v>40691</v>
      </c>
      <c r="H42" s="14">
        <v>40691</v>
      </c>
      <c r="I42" s="14">
        <v>40691</v>
      </c>
      <c r="J42" s="14">
        <v>40691</v>
      </c>
    </row>
    <row r="43" spans="1:10" s="16" customFormat="1" ht="27" customHeight="1" x14ac:dyDescent="0.2">
      <c r="A43" s="14"/>
      <c r="B43" s="15" t="s">
        <v>99</v>
      </c>
      <c r="C43" s="15" t="s">
        <v>0</v>
      </c>
      <c r="D43" s="14">
        <v>3980</v>
      </c>
      <c r="E43" s="14">
        <v>-768</v>
      </c>
      <c r="F43" s="14"/>
      <c r="G43" s="22">
        <f t="shared" si="0"/>
        <v>0</v>
      </c>
      <c r="H43" s="22">
        <f t="shared" si="1"/>
        <v>0</v>
      </c>
      <c r="I43" s="22">
        <f t="shared" si="2"/>
        <v>0</v>
      </c>
      <c r="J43" s="22">
        <f t="shared" si="3"/>
        <v>0</v>
      </c>
    </row>
    <row r="44" spans="1:10" x14ac:dyDescent="0.2">
      <c r="H44" s="23"/>
    </row>
    <row r="45" spans="1:10" x14ac:dyDescent="0.2">
      <c r="B45" s="21"/>
    </row>
    <row r="46" spans="1:10" x14ac:dyDescent="0.2">
      <c r="B46" s="21"/>
    </row>
    <row r="60" spans="8:8" x14ac:dyDescent="0.2">
      <c r="H60" s="16"/>
    </row>
  </sheetData>
  <mergeCells count="7">
    <mergeCell ref="A5:F5"/>
    <mergeCell ref="E1:F3"/>
    <mergeCell ref="A7:A8"/>
    <mergeCell ref="B7:B8"/>
    <mergeCell ref="C7:C8"/>
    <mergeCell ref="D7:D8"/>
    <mergeCell ref="E7:E8"/>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topLeftCell="A6" zoomScale="85" zoomScaleNormal="85" workbookViewId="0">
      <selection activeCell="I17" sqref="I17"/>
    </sheetView>
  </sheetViews>
  <sheetFormatPr defaultRowHeight="11.25" x14ac:dyDescent="0.2"/>
  <cols>
    <col min="1" max="1" width="5.28515625" style="11" customWidth="1"/>
    <col min="2" max="2" width="56.7109375" style="11" customWidth="1"/>
    <col min="3" max="3" width="16.140625" style="11" customWidth="1"/>
    <col min="4" max="5" width="10.7109375" style="11" bestFit="1" customWidth="1"/>
    <col min="6" max="7" width="9.7109375" style="11" bestFit="1" customWidth="1"/>
    <col min="8" max="8" width="9.42578125" style="11" customWidth="1"/>
    <col min="9" max="9" width="10.42578125" style="11" customWidth="1"/>
    <col min="10" max="15" width="9.140625" style="11"/>
    <col min="16" max="17" width="10.42578125" style="11" customWidth="1"/>
    <col min="18" max="16384" width="9.140625" style="11"/>
  </cols>
  <sheetData>
    <row r="1" spans="1:17" x14ac:dyDescent="0.2">
      <c r="E1" s="34" t="s">
        <v>12</v>
      </c>
      <c r="F1" s="34"/>
      <c r="G1" s="34"/>
      <c r="H1" s="34"/>
      <c r="I1" s="34"/>
    </row>
    <row r="2" spans="1:17" x14ac:dyDescent="0.2">
      <c r="E2" s="34"/>
      <c r="F2" s="34"/>
      <c r="G2" s="34"/>
      <c r="H2" s="34"/>
      <c r="I2" s="34"/>
    </row>
    <row r="3" spans="1:17" x14ac:dyDescent="0.2">
      <c r="E3" s="34"/>
      <c r="F3" s="34"/>
      <c r="G3" s="34"/>
      <c r="H3" s="34"/>
      <c r="I3" s="34"/>
    </row>
    <row r="5" spans="1:17" ht="15.75" x14ac:dyDescent="0.25">
      <c r="A5" s="35" t="s">
        <v>27</v>
      </c>
      <c r="B5" s="36"/>
      <c r="C5" s="36"/>
      <c r="D5" s="36"/>
      <c r="E5" s="36"/>
      <c r="F5" s="36"/>
      <c r="G5" s="36"/>
      <c r="H5" s="36"/>
      <c r="I5" s="36"/>
    </row>
    <row r="6" spans="1:17" x14ac:dyDescent="0.2">
      <c r="I6" s="11" t="s">
        <v>152</v>
      </c>
      <c r="K6" s="11" t="s">
        <v>159</v>
      </c>
      <c r="M6" s="11" t="s">
        <v>160</v>
      </c>
      <c r="O6" s="11" t="s">
        <v>161</v>
      </c>
      <c r="Q6" s="11" t="s">
        <v>162</v>
      </c>
    </row>
    <row r="7" spans="1:17" ht="21.75" customHeight="1" x14ac:dyDescent="0.2">
      <c r="A7" s="32" t="s">
        <v>34</v>
      </c>
      <c r="B7" s="32" t="s">
        <v>35</v>
      </c>
      <c r="C7" s="32" t="s">
        <v>36</v>
      </c>
      <c r="D7" s="32" t="s">
        <v>9</v>
      </c>
      <c r="E7" s="32"/>
      <c r="F7" s="32" t="s">
        <v>100</v>
      </c>
      <c r="G7" s="32"/>
      <c r="H7" s="32" t="s">
        <v>10</v>
      </c>
      <c r="I7" s="32"/>
      <c r="J7" s="32" t="s">
        <v>10</v>
      </c>
      <c r="K7" s="32"/>
      <c r="L7" s="32" t="s">
        <v>10</v>
      </c>
      <c r="M7" s="32"/>
      <c r="N7" s="32" t="s">
        <v>10</v>
      </c>
      <c r="O7" s="32"/>
      <c r="P7" s="32" t="s">
        <v>10</v>
      </c>
      <c r="Q7" s="32"/>
    </row>
    <row r="8" spans="1:17" x14ac:dyDescent="0.2">
      <c r="A8" s="32"/>
      <c r="B8" s="32"/>
      <c r="C8" s="32"/>
      <c r="D8" s="7" t="s">
        <v>101</v>
      </c>
      <c r="E8" s="7" t="s">
        <v>102</v>
      </c>
      <c r="F8" s="7" t="s">
        <v>101</v>
      </c>
      <c r="G8" s="7" t="s">
        <v>102</v>
      </c>
      <c r="H8" s="7" t="s">
        <v>101</v>
      </c>
      <c r="I8" s="7" t="s">
        <v>102</v>
      </c>
      <c r="J8" s="20" t="s">
        <v>101</v>
      </c>
      <c r="K8" s="20" t="s">
        <v>102</v>
      </c>
      <c r="L8" s="20" t="s">
        <v>101</v>
      </c>
      <c r="M8" s="20" t="s">
        <v>102</v>
      </c>
      <c r="N8" s="20" t="s">
        <v>101</v>
      </c>
      <c r="O8" s="20" t="s">
        <v>102</v>
      </c>
      <c r="P8" s="20" t="s">
        <v>101</v>
      </c>
      <c r="Q8" s="20" t="s">
        <v>102</v>
      </c>
    </row>
    <row r="9" spans="1:17" ht="16.5" customHeight="1" x14ac:dyDescent="0.2">
      <c r="A9" s="8" t="s">
        <v>38</v>
      </c>
      <c r="B9" s="9" t="s">
        <v>103</v>
      </c>
      <c r="C9" s="8"/>
      <c r="D9" s="7"/>
      <c r="E9" s="7"/>
      <c r="F9" s="7"/>
      <c r="G9" s="7"/>
      <c r="H9" s="7"/>
      <c r="I9" s="7"/>
      <c r="J9" s="20"/>
      <c r="K9" s="20"/>
      <c r="L9" s="20"/>
      <c r="M9" s="20"/>
      <c r="N9" s="20"/>
      <c r="O9" s="20"/>
      <c r="P9" s="20"/>
      <c r="Q9" s="20"/>
    </row>
    <row r="10" spans="1:17" ht="49.5" customHeight="1" x14ac:dyDescent="0.2">
      <c r="A10" s="8" t="s">
        <v>40</v>
      </c>
      <c r="B10" s="8" t="s">
        <v>104</v>
      </c>
      <c r="C10" s="8" t="s">
        <v>105</v>
      </c>
      <c r="D10" s="7"/>
      <c r="E10" s="7"/>
      <c r="F10" s="7"/>
      <c r="G10" s="7"/>
      <c r="H10" s="7"/>
      <c r="I10" s="7"/>
      <c r="J10" s="20"/>
      <c r="K10" s="20"/>
      <c r="L10" s="20"/>
      <c r="M10" s="20"/>
      <c r="N10" s="20"/>
      <c r="O10" s="20"/>
      <c r="P10" s="20"/>
      <c r="Q10" s="20"/>
    </row>
    <row r="11" spans="1:17" ht="44.25" customHeight="1" x14ac:dyDescent="0.2">
      <c r="A11" s="8"/>
      <c r="B11" s="8" t="s">
        <v>106</v>
      </c>
      <c r="C11" s="8" t="s">
        <v>107</v>
      </c>
      <c r="D11" s="7"/>
      <c r="E11" s="7"/>
      <c r="F11" s="7"/>
      <c r="G11" s="7"/>
      <c r="H11" s="7"/>
      <c r="I11" s="7"/>
      <c r="J11" s="20"/>
      <c r="K11" s="20"/>
      <c r="L11" s="20"/>
      <c r="M11" s="20"/>
      <c r="N11" s="20"/>
      <c r="O11" s="20"/>
      <c r="P11" s="20"/>
      <c r="Q11" s="20"/>
    </row>
    <row r="12" spans="1:17" ht="16.5" customHeight="1" x14ac:dyDescent="0.2">
      <c r="A12" s="8" t="s">
        <v>42</v>
      </c>
      <c r="B12" s="9" t="s">
        <v>108</v>
      </c>
      <c r="C12" s="9"/>
      <c r="D12" s="10"/>
      <c r="E12" s="10"/>
      <c r="F12" s="10"/>
      <c r="G12" s="10"/>
      <c r="H12" s="10"/>
      <c r="I12" s="10"/>
      <c r="J12" s="10"/>
      <c r="K12" s="10"/>
      <c r="L12" s="10"/>
      <c r="M12" s="10"/>
      <c r="N12" s="10"/>
      <c r="O12" s="10"/>
      <c r="P12" s="10"/>
      <c r="Q12" s="10"/>
    </row>
    <row r="13" spans="1:17" ht="18" customHeight="1" x14ac:dyDescent="0.2">
      <c r="A13" s="8"/>
      <c r="B13" s="9" t="s">
        <v>109</v>
      </c>
      <c r="C13" s="9" t="s">
        <v>105</v>
      </c>
      <c r="D13" s="10">
        <v>380260.71</v>
      </c>
      <c r="E13" s="10">
        <v>394460.05</v>
      </c>
      <c r="F13" s="10">
        <v>419081.52</v>
      </c>
      <c r="G13" s="10">
        <v>406926.24</v>
      </c>
      <c r="H13" s="10">
        <v>515724.99</v>
      </c>
      <c r="I13" s="10">
        <v>515724.99</v>
      </c>
      <c r="J13" s="10">
        <v>524385.87</v>
      </c>
      <c r="K13" s="10">
        <v>524385.87</v>
      </c>
      <c r="L13" s="10">
        <v>542530.93999999994</v>
      </c>
      <c r="M13" s="10">
        <v>542530.93999999994</v>
      </c>
      <c r="N13" s="10">
        <v>562604.57999999996</v>
      </c>
      <c r="O13" s="10">
        <v>562604.57999999996</v>
      </c>
      <c r="P13" s="10">
        <v>582295.80000000005</v>
      </c>
      <c r="Q13" s="10">
        <v>582295.80000000005</v>
      </c>
    </row>
    <row r="14" spans="1:17" ht="16.5" customHeight="1" x14ac:dyDescent="0.2">
      <c r="A14" s="8"/>
      <c r="B14" s="9" t="s">
        <v>110</v>
      </c>
      <c r="C14" s="9" t="s">
        <v>107</v>
      </c>
      <c r="D14" s="10">
        <v>389.923</v>
      </c>
      <c r="E14" s="10">
        <v>497.57499999999999</v>
      </c>
      <c r="F14" s="10">
        <v>445.95699999999999</v>
      </c>
      <c r="G14" s="10">
        <v>491.03800000000001</v>
      </c>
      <c r="H14" s="10">
        <v>474.13558</v>
      </c>
      <c r="I14" s="10">
        <v>474.13558</v>
      </c>
      <c r="J14" s="10">
        <v>489307.92</v>
      </c>
      <c r="K14" s="10">
        <v>489307.92</v>
      </c>
      <c r="L14" s="10">
        <v>509858.85</v>
      </c>
      <c r="M14" s="10">
        <v>509858.85</v>
      </c>
      <c r="N14" s="10">
        <v>528723.63199999998</v>
      </c>
      <c r="O14" s="10">
        <v>528723.63199999998</v>
      </c>
      <c r="P14" s="10">
        <v>547228.96</v>
      </c>
      <c r="Q14" s="10">
        <v>547228.96</v>
      </c>
    </row>
    <row r="15" spans="1:17" ht="18" customHeight="1" x14ac:dyDescent="0.2">
      <c r="A15" s="8"/>
      <c r="B15" s="9" t="s">
        <v>111</v>
      </c>
      <c r="C15" s="9" t="s">
        <v>107</v>
      </c>
      <c r="D15" s="10">
        <v>1.343</v>
      </c>
      <c r="E15" s="10">
        <v>1.4079999999999999</v>
      </c>
      <c r="F15" s="10">
        <v>1.462</v>
      </c>
      <c r="G15" s="10">
        <v>1.462</v>
      </c>
      <c r="H15" s="10">
        <v>1.7150000000000001</v>
      </c>
      <c r="I15" s="10">
        <v>1.7150000000000001</v>
      </c>
      <c r="J15" s="10">
        <v>1.75</v>
      </c>
      <c r="K15" s="10">
        <v>1.75</v>
      </c>
      <c r="L15" s="10">
        <v>1.81</v>
      </c>
      <c r="M15" s="10">
        <v>1.81</v>
      </c>
      <c r="N15" s="10">
        <v>1.88</v>
      </c>
      <c r="O15" s="10">
        <v>1.88</v>
      </c>
      <c r="P15" s="10">
        <v>1.95</v>
      </c>
      <c r="Q15" s="10">
        <v>1.95</v>
      </c>
    </row>
    <row r="16" spans="1:17" ht="14.25" customHeight="1" x14ac:dyDescent="0.2">
      <c r="A16" s="8" t="s">
        <v>49</v>
      </c>
      <c r="B16" s="8" t="s">
        <v>112</v>
      </c>
      <c r="C16" s="8" t="s">
        <v>107</v>
      </c>
      <c r="D16" s="7"/>
      <c r="E16" s="7"/>
      <c r="F16" s="7"/>
      <c r="G16" s="7"/>
      <c r="H16" s="7"/>
      <c r="I16" s="7"/>
      <c r="J16" s="20"/>
      <c r="K16" s="20"/>
      <c r="L16" s="20"/>
      <c r="M16" s="20"/>
      <c r="N16" s="20"/>
      <c r="O16" s="20"/>
      <c r="P16" s="20"/>
      <c r="Q16" s="20"/>
    </row>
    <row r="17" spans="1:17" ht="14.25" customHeight="1" x14ac:dyDescent="0.2">
      <c r="A17" s="8" t="s">
        <v>52</v>
      </c>
      <c r="B17" s="8" t="s">
        <v>113</v>
      </c>
      <c r="C17" s="8"/>
      <c r="D17" s="7"/>
      <c r="E17" s="7"/>
      <c r="F17" s="7"/>
      <c r="G17" s="7"/>
      <c r="H17" s="7"/>
      <c r="I17" s="7"/>
      <c r="J17" s="20"/>
      <c r="K17" s="20"/>
      <c r="L17" s="20"/>
      <c r="M17" s="20"/>
      <c r="N17" s="20"/>
      <c r="O17" s="20"/>
      <c r="P17" s="20"/>
      <c r="Q17" s="20"/>
    </row>
    <row r="18" spans="1:17" ht="21" customHeight="1" x14ac:dyDescent="0.2">
      <c r="A18" s="8" t="s">
        <v>54</v>
      </c>
      <c r="B18" s="8" t="s">
        <v>114</v>
      </c>
      <c r="C18" s="8" t="s">
        <v>107</v>
      </c>
      <c r="D18" s="7"/>
      <c r="E18" s="7"/>
      <c r="F18" s="7"/>
      <c r="G18" s="7"/>
      <c r="H18" s="7"/>
      <c r="I18" s="7"/>
      <c r="J18" s="20"/>
      <c r="K18" s="20"/>
      <c r="L18" s="20"/>
      <c r="M18" s="20"/>
      <c r="N18" s="20"/>
      <c r="O18" s="20"/>
      <c r="P18" s="20"/>
      <c r="Q18" s="20"/>
    </row>
    <row r="19" spans="1:17" ht="19.5" customHeight="1" x14ac:dyDescent="0.2">
      <c r="A19" s="8" t="s">
        <v>56</v>
      </c>
      <c r="B19" s="8" t="s">
        <v>115</v>
      </c>
      <c r="C19" s="8" t="s">
        <v>107</v>
      </c>
      <c r="D19" s="7"/>
      <c r="E19" s="7"/>
      <c r="F19" s="7"/>
      <c r="G19" s="7"/>
      <c r="H19" s="7"/>
      <c r="I19" s="7"/>
      <c r="J19" s="20"/>
      <c r="K19" s="20"/>
      <c r="L19" s="20"/>
      <c r="M19" s="20"/>
      <c r="N19" s="20"/>
      <c r="O19" s="20"/>
      <c r="P19" s="20"/>
      <c r="Q19" s="20"/>
    </row>
    <row r="20" spans="1:17" x14ac:dyDescent="0.2">
      <c r="A20" s="8" t="s">
        <v>58</v>
      </c>
      <c r="B20" s="8" t="s">
        <v>116</v>
      </c>
      <c r="C20" s="8" t="s">
        <v>117</v>
      </c>
      <c r="D20" s="7"/>
      <c r="E20" s="7"/>
      <c r="F20" s="7"/>
      <c r="G20" s="7"/>
      <c r="H20" s="7"/>
      <c r="I20" s="7"/>
      <c r="J20" s="20"/>
      <c r="K20" s="20"/>
      <c r="L20" s="20"/>
      <c r="M20" s="20"/>
      <c r="N20" s="20"/>
      <c r="O20" s="20"/>
      <c r="P20" s="20"/>
      <c r="Q20" s="20"/>
    </row>
    <row r="21" spans="1:17" x14ac:dyDescent="0.2">
      <c r="A21" s="8"/>
      <c r="B21" s="8" t="s">
        <v>118</v>
      </c>
      <c r="C21" s="8" t="s">
        <v>117</v>
      </c>
      <c r="D21" s="7"/>
      <c r="E21" s="7"/>
      <c r="F21" s="7"/>
      <c r="G21" s="7"/>
      <c r="H21" s="7"/>
      <c r="I21" s="7"/>
      <c r="J21" s="20"/>
      <c r="K21" s="20"/>
      <c r="L21" s="20"/>
      <c r="M21" s="20"/>
      <c r="N21" s="20"/>
      <c r="O21" s="20"/>
      <c r="P21" s="20"/>
      <c r="Q21" s="20"/>
    </row>
    <row r="22" spans="1:17" x14ac:dyDescent="0.2">
      <c r="A22" s="8"/>
      <c r="B22" s="8" t="s">
        <v>119</v>
      </c>
      <c r="C22" s="8" t="s">
        <v>117</v>
      </c>
      <c r="D22" s="7"/>
      <c r="E22" s="7"/>
      <c r="F22" s="7"/>
      <c r="G22" s="7"/>
      <c r="H22" s="7"/>
      <c r="I22" s="7"/>
      <c r="J22" s="20"/>
      <c r="K22" s="20"/>
      <c r="L22" s="20"/>
      <c r="M22" s="20"/>
      <c r="N22" s="20"/>
      <c r="O22" s="20"/>
      <c r="P22" s="20"/>
      <c r="Q22" s="20"/>
    </row>
    <row r="23" spans="1:17" x14ac:dyDescent="0.2">
      <c r="A23" s="8"/>
      <c r="B23" s="8" t="s">
        <v>120</v>
      </c>
      <c r="C23" s="8" t="s">
        <v>117</v>
      </c>
      <c r="D23" s="7"/>
      <c r="E23" s="7"/>
      <c r="F23" s="7"/>
      <c r="G23" s="7"/>
      <c r="H23" s="7"/>
      <c r="I23" s="7"/>
      <c r="J23" s="20"/>
      <c r="K23" s="20"/>
      <c r="L23" s="20"/>
      <c r="M23" s="20"/>
      <c r="N23" s="20"/>
      <c r="O23" s="20"/>
      <c r="P23" s="20"/>
      <c r="Q23" s="20"/>
    </row>
    <row r="24" spans="1:17" x14ac:dyDescent="0.2">
      <c r="A24" s="8"/>
      <c r="B24" s="8" t="s">
        <v>121</v>
      </c>
      <c r="C24" s="8" t="s">
        <v>117</v>
      </c>
      <c r="D24" s="7"/>
      <c r="E24" s="7"/>
      <c r="F24" s="7"/>
      <c r="G24" s="7"/>
      <c r="H24" s="7"/>
      <c r="I24" s="7"/>
      <c r="J24" s="20"/>
      <c r="K24" s="20"/>
      <c r="L24" s="20"/>
      <c r="M24" s="20"/>
      <c r="N24" s="20"/>
      <c r="O24" s="20"/>
      <c r="P24" s="20"/>
      <c r="Q24" s="20"/>
    </row>
    <row r="25" spans="1:17" x14ac:dyDescent="0.2">
      <c r="A25" s="8" t="s">
        <v>70</v>
      </c>
      <c r="B25" s="8" t="s">
        <v>122</v>
      </c>
      <c r="C25" s="8" t="s">
        <v>117</v>
      </c>
      <c r="D25" s="7"/>
      <c r="E25" s="7"/>
      <c r="F25" s="7"/>
      <c r="G25" s="7"/>
      <c r="H25" s="7"/>
      <c r="I25" s="7"/>
      <c r="J25" s="20"/>
      <c r="K25" s="20"/>
      <c r="L25" s="20"/>
      <c r="M25" s="20"/>
      <c r="N25" s="20"/>
      <c r="O25" s="20"/>
      <c r="P25" s="20"/>
      <c r="Q25" s="20"/>
    </row>
    <row r="26" spans="1:17" ht="13.5" customHeight="1" x14ac:dyDescent="0.2">
      <c r="A26" s="8" t="s">
        <v>72</v>
      </c>
      <c r="B26" s="8" t="s">
        <v>123</v>
      </c>
      <c r="C26" s="8" t="s">
        <v>124</v>
      </c>
      <c r="D26" s="7"/>
      <c r="E26" s="7"/>
      <c r="F26" s="7"/>
      <c r="G26" s="7"/>
      <c r="H26" s="7"/>
      <c r="I26" s="7"/>
      <c r="J26" s="20"/>
      <c r="K26" s="20"/>
      <c r="L26" s="20"/>
      <c r="M26" s="20"/>
      <c r="N26" s="20"/>
      <c r="O26" s="20"/>
      <c r="P26" s="20"/>
      <c r="Q26" s="20"/>
    </row>
    <row r="27" spans="1:17" ht="16.5" customHeight="1" x14ac:dyDescent="0.2">
      <c r="A27" s="8"/>
      <c r="B27" s="8" t="s">
        <v>125</v>
      </c>
      <c r="C27" s="8" t="s">
        <v>124</v>
      </c>
      <c r="D27" s="7"/>
      <c r="E27" s="7"/>
      <c r="F27" s="7"/>
      <c r="G27" s="7"/>
      <c r="H27" s="7"/>
      <c r="I27" s="7"/>
      <c r="J27" s="20"/>
      <c r="K27" s="20"/>
      <c r="L27" s="20"/>
      <c r="M27" s="20"/>
      <c r="N27" s="20"/>
      <c r="O27" s="20"/>
      <c r="P27" s="20"/>
      <c r="Q27" s="20"/>
    </row>
    <row r="28" spans="1:17" ht="18" customHeight="1" x14ac:dyDescent="0.2">
      <c r="A28" s="8" t="s">
        <v>78</v>
      </c>
      <c r="B28" s="8" t="s">
        <v>126</v>
      </c>
      <c r="C28" s="8" t="s">
        <v>105</v>
      </c>
      <c r="D28" s="7"/>
      <c r="E28" s="7"/>
      <c r="F28" s="7"/>
      <c r="G28" s="7"/>
      <c r="H28" s="7"/>
      <c r="I28" s="7"/>
      <c r="J28" s="20"/>
      <c r="K28" s="20"/>
      <c r="L28" s="20"/>
      <c r="M28" s="20"/>
      <c r="N28" s="20"/>
      <c r="O28" s="20"/>
      <c r="P28" s="20"/>
      <c r="Q28" s="20"/>
    </row>
    <row r="29" spans="1:17" x14ac:dyDescent="0.2">
      <c r="A29" s="8" t="s">
        <v>80</v>
      </c>
      <c r="B29" s="8" t="s">
        <v>127</v>
      </c>
      <c r="C29" s="8" t="s">
        <v>128</v>
      </c>
      <c r="D29" s="7"/>
      <c r="E29" s="7"/>
      <c r="F29" s="7"/>
      <c r="G29" s="7"/>
      <c r="H29" s="7"/>
      <c r="I29" s="7"/>
      <c r="J29" s="20"/>
      <c r="K29" s="20"/>
      <c r="L29" s="20"/>
      <c r="M29" s="20"/>
      <c r="N29" s="20"/>
      <c r="O29" s="20"/>
      <c r="P29" s="20"/>
      <c r="Q29" s="20"/>
    </row>
    <row r="30" spans="1:17" x14ac:dyDescent="0.2">
      <c r="A30" s="8" t="s">
        <v>129</v>
      </c>
      <c r="B30" s="8" t="s">
        <v>130</v>
      </c>
      <c r="C30" s="8" t="s">
        <v>128</v>
      </c>
      <c r="D30" s="7"/>
      <c r="E30" s="7"/>
      <c r="F30" s="7"/>
      <c r="G30" s="7"/>
      <c r="H30" s="7"/>
      <c r="I30" s="7"/>
      <c r="J30" s="20"/>
      <c r="K30" s="20"/>
      <c r="L30" s="20"/>
      <c r="M30" s="20"/>
      <c r="N30" s="20"/>
      <c r="O30" s="20"/>
      <c r="P30" s="20"/>
      <c r="Q30" s="20"/>
    </row>
    <row r="31" spans="1:17" x14ac:dyDescent="0.2">
      <c r="A31" s="8" t="s">
        <v>131</v>
      </c>
      <c r="B31" s="8" t="s">
        <v>132</v>
      </c>
      <c r="C31" s="8" t="s">
        <v>128</v>
      </c>
      <c r="D31" s="7"/>
      <c r="E31" s="7"/>
      <c r="F31" s="7"/>
      <c r="G31" s="7"/>
      <c r="H31" s="7"/>
      <c r="I31" s="7"/>
      <c r="J31" s="20"/>
      <c r="K31" s="20"/>
      <c r="L31" s="20"/>
      <c r="M31" s="20"/>
      <c r="N31" s="20"/>
      <c r="O31" s="20"/>
      <c r="P31" s="20"/>
      <c r="Q31" s="20"/>
    </row>
    <row r="32" spans="1:17" x14ac:dyDescent="0.2">
      <c r="A32" s="8"/>
      <c r="B32" s="8" t="s">
        <v>133</v>
      </c>
      <c r="C32" s="8" t="s">
        <v>128</v>
      </c>
      <c r="D32" s="7"/>
      <c r="E32" s="7"/>
      <c r="F32" s="7"/>
      <c r="G32" s="7"/>
      <c r="H32" s="7"/>
      <c r="I32" s="7"/>
      <c r="J32" s="20"/>
      <c r="K32" s="20"/>
      <c r="L32" s="20"/>
      <c r="M32" s="20"/>
      <c r="N32" s="20"/>
      <c r="O32" s="20"/>
      <c r="P32" s="20"/>
      <c r="Q32" s="20"/>
    </row>
    <row r="33" spans="1:17" x14ac:dyDescent="0.2">
      <c r="A33" s="8"/>
      <c r="B33" s="8" t="s">
        <v>134</v>
      </c>
      <c r="C33" s="8" t="s">
        <v>128</v>
      </c>
      <c r="D33" s="7"/>
      <c r="E33" s="7"/>
      <c r="F33" s="7"/>
      <c r="G33" s="7"/>
      <c r="H33" s="7"/>
      <c r="I33" s="7"/>
      <c r="J33" s="20"/>
      <c r="K33" s="20"/>
      <c r="L33" s="20"/>
      <c r="M33" s="20"/>
      <c r="N33" s="20"/>
      <c r="O33" s="20"/>
      <c r="P33" s="20"/>
      <c r="Q33" s="20"/>
    </row>
    <row r="34" spans="1:17" x14ac:dyDescent="0.2">
      <c r="A34" s="8"/>
      <c r="B34" s="8" t="s">
        <v>135</v>
      </c>
      <c r="C34" s="8" t="s">
        <v>128</v>
      </c>
      <c r="D34" s="7"/>
      <c r="E34" s="7"/>
      <c r="F34" s="7"/>
      <c r="G34" s="7"/>
      <c r="H34" s="7"/>
      <c r="I34" s="7"/>
      <c r="J34" s="20"/>
      <c r="K34" s="20"/>
      <c r="L34" s="20"/>
      <c r="M34" s="20"/>
      <c r="N34" s="20"/>
      <c r="O34" s="20"/>
      <c r="P34" s="20"/>
      <c r="Q34" s="20"/>
    </row>
    <row r="35" spans="1:17" x14ac:dyDescent="0.2">
      <c r="A35" s="8"/>
      <c r="B35" s="8" t="s">
        <v>136</v>
      </c>
      <c r="C35" s="8" t="s">
        <v>128</v>
      </c>
      <c r="D35" s="7"/>
      <c r="E35" s="7"/>
      <c r="F35" s="7"/>
      <c r="G35" s="7"/>
      <c r="H35" s="7"/>
      <c r="I35" s="7"/>
      <c r="J35" s="20"/>
      <c r="K35" s="20"/>
      <c r="L35" s="20"/>
      <c r="M35" s="20"/>
      <c r="N35" s="20"/>
      <c r="O35" s="20"/>
      <c r="P35" s="20"/>
      <c r="Q35" s="20"/>
    </row>
    <row r="36" spans="1:17" x14ac:dyDescent="0.2">
      <c r="A36" s="8" t="s">
        <v>137</v>
      </c>
      <c r="B36" s="8" t="s">
        <v>138</v>
      </c>
      <c r="C36" s="8" t="s">
        <v>128</v>
      </c>
      <c r="D36" s="7"/>
      <c r="E36" s="7"/>
      <c r="F36" s="7"/>
      <c r="G36" s="7"/>
      <c r="H36" s="7"/>
      <c r="I36" s="7"/>
      <c r="J36" s="20"/>
      <c r="K36" s="20"/>
      <c r="L36" s="20"/>
      <c r="M36" s="20"/>
      <c r="N36" s="20"/>
      <c r="O36" s="20"/>
      <c r="P36" s="20"/>
      <c r="Q36" s="20"/>
    </row>
    <row r="37" spans="1:17" x14ac:dyDescent="0.2">
      <c r="A37" s="8" t="s">
        <v>82</v>
      </c>
      <c r="B37" s="8" t="s">
        <v>139</v>
      </c>
      <c r="C37" s="8"/>
      <c r="D37" s="7"/>
      <c r="E37" s="7"/>
      <c r="F37" s="7"/>
      <c r="G37" s="7"/>
      <c r="H37" s="7"/>
      <c r="I37" s="7"/>
      <c r="J37" s="20"/>
      <c r="K37" s="20"/>
      <c r="L37" s="20"/>
      <c r="M37" s="20"/>
      <c r="N37" s="20"/>
      <c r="O37" s="20"/>
      <c r="P37" s="20"/>
      <c r="Q37" s="20"/>
    </row>
    <row r="38" spans="1:17" ht="18" customHeight="1" x14ac:dyDescent="0.2">
      <c r="A38" s="8" t="s">
        <v>84</v>
      </c>
      <c r="B38" s="8" t="s">
        <v>140</v>
      </c>
      <c r="C38" s="8" t="s">
        <v>141</v>
      </c>
      <c r="D38" s="7"/>
      <c r="E38" s="7"/>
      <c r="F38" s="7"/>
      <c r="G38" s="7"/>
      <c r="H38" s="7"/>
      <c r="I38" s="7"/>
      <c r="J38" s="20"/>
      <c r="K38" s="20"/>
      <c r="L38" s="20"/>
      <c r="M38" s="20"/>
      <c r="N38" s="20"/>
      <c r="O38" s="20"/>
      <c r="P38" s="20"/>
      <c r="Q38" s="20"/>
    </row>
    <row r="39" spans="1:17" x14ac:dyDescent="0.2">
      <c r="A39" s="8" t="s">
        <v>142</v>
      </c>
      <c r="B39" s="8" t="s">
        <v>143</v>
      </c>
      <c r="C39" s="8" t="s">
        <v>128</v>
      </c>
      <c r="D39" s="7"/>
      <c r="E39" s="7"/>
      <c r="F39" s="7"/>
      <c r="G39" s="7"/>
      <c r="H39" s="7"/>
      <c r="I39" s="7"/>
      <c r="J39" s="20"/>
      <c r="K39" s="20"/>
      <c r="L39" s="20"/>
      <c r="M39" s="20"/>
      <c r="N39" s="20"/>
      <c r="O39" s="20"/>
      <c r="P39" s="20"/>
      <c r="Q39" s="20"/>
    </row>
    <row r="40" spans="1:17" x14ac:dyDescent="0.2">
      <c r="A40" s="8" t="s">
        <v>144</v>
      </c>
      <c r="B40" s="8" t="s">
        <v>145</v>
      </c>
      <c r="C40" s="8" t="s">
        <v>146</v>
      </c>
      <c r="D40" s="7"/>
      <c r="E40" s="7"/>
      <c r="F40" s="7"/>
      <c r="G40" s="7"/>
      <c r="H40" s="7"/>
      <c r="I40" s="7"/>
      <c r="J40" s="20"/>
      <c r="K40" s="20"/>
      <c r="L40" s="20"/>
      <c r="M40" s="20"/>
      <c r="N40" s="20"/>
      <c r="O40" s="20"/>
      <c r="P40" s="20"/>
      <c r="Q40" s="20"/>
    </row>
    <row r="41" spans="1:17" x14ac:dyDescent="0.2">
      <c r="A41" s="8"/>
      <c r="B41" s="8" t="s">
        <v>147</v>
      </c>
      <c r="C41" s="8" t="s">
        <v>146</v>
      </c>
      <c r="D41" s="7"/>
      <c r="E41" s="7"/>
      <c r="F41" s="7"/>
      <c r="G41" s="7"/>
      <c r="H41" s="7"/>
      <c r="I41" s="7"/>
      <c r="J41" s="20"/>
      <c r="K41" s="20"/>
      <c r="L41" s="20"/>
      <c r="M41" s="20"/>
      <c r="N41" s="20"/>
      <c r="O41" s="20"/>
      <c r="P41" s="20"/>
      <c r="Q41" s="20"/>
    </row>
    <row r="42" spans="1:17" x14ac:dyDescent="0.2">
      <c r="A42" s="8"/>
      <c r="B42" s="8" t="s">
        <v>148</v>
      </c>
      <c r="C42" s="8" t="s">
        <v>146</v>
      </c>
      <c r="D42" s="7"/>
      <c r="E42" s="7"/>
      <c r="F42" s="7"/>
      <c r="G42" s="7"/>
      <c r="H42" s="7"/>
      <c r="I42" s="7"/>
      <c r="J42" s="20"/>
      <c r="K42" s="20"/>
      <c r="L42" s="20"/>
      <c r="M42" s="20"/>
      <c r="N42" s="20"/>
      <c r="O42" s="20"/>
      <c r="P42" s="20"/>
      <c r="Q42" s="20"/>
    </row>
    <row r="43" spans="1:17" x14ac:dyDescent="0.2">
      <c r="A43" s="33" t="s">
        <v>149</v>
      </c>
      <c r="B43" s="33"/>
      <c r="C43" s="33"/>
    </row>
  </sheetData>
  <mergeCells count="13">
    <mergeCell ref="E1:I3"/>
    <mergeCell ref="A5:I5"/>
    <mergeCell ref="A7:A8"/>
    <mergeCell ref="B7:B8"/>
    <mergeCell ref="C7:C8"/>
    <mergeCell ref="D7:E7"/>
    <mergeCell ref="F7:G7"/>
    <mergeCell ref="H7:I7"/>
    <mergeCell ref="J7:K7"/>
    <mergeCell ref="L7:M7"/>
    <mergeCell ref="N7:O7"/>
    <mergeCell ref="P7:Q7"/>
    <mergeCell ref="A43:C43"/>
  </mergeCells>
  <pageMargins left="0" right="0" top="0" bottom="0"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Прилож №1</vt:lpstr>
      <vt:lpstr>Прилож №2</vt:lpstr>
      <vt:lpstr>Прилож № 5</vt:lpstr>
      <vt:lpstr>'Прилож № 5'!_GoBack</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1</cp:lastModifiedBy>
  <cp:lastPrinted>2019-04-18T11:06:29Z</cp:lastPrinted>
  <dcterms:created xsi:type="dcterms:W3CDTF">2014-08-15T10:06:32Z</dcterms:created>
  <dcterms:modified xsi:type="dcterms:W3CDTF">2019-04-19T08:35:42Z</dcterms:modified>
</cp:coreProperties>
</file>