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чет качества надежности! Обновленный\2017\ДЛЯ САЙТА Iпол. 2017г\по месяцам для сайта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M30" i="1"/>
  <c r="M29" i="1"/>
  <c r="I29" i="1"/>
  <c r="M28" i="1"/>
  <c r="I28" i="1"/>
  <c r="M27" i="1"/>
  <c r="I27" i="1"/>
  <c r="M26" i="1"/>
  <c r="I26" i="1"/>
  <c r="M25" i="1"/>
  <c r="I25" i="1"/>
  <c r="M24" i="1"/>
  <c r="I24" i="1"/>
  <c r="M23" i="1"/>
  <c r="I23" i="1"/>
  <c r="M22" i="1"/>
  <c r="I22" i="1"/>
  <c r="M21" i="1"/>
  <c r="I21" i="1"/>
  <c r="M20" i="1"/>
  <c r="I20" i="1"/>
  <c r="M19" i="1"/>
  <c r="I19" i="1"/>
  <c r="M18" i="1"/>
  <c r="I18" i="1"/>
  <c r="M17" i="1"/>
  <c r="I17" i="1"/>
  <c r="M16" i="1"/>
  <c r="I16" i="1"/>
  <c r="M15" i="1"/>
  <c r="I15" i="1"/>
  <c r="I14" i="1"/>
  <c r="M14" i="1"/>
  <c r="I13" i="1"/>
  <c r="M13" i="1"/>
  <c r="M12" i="1"/>
  <c r="M11" i="1"/>
  <c r="I12" i="1"/>
  <c r="I11" i="1" l="1"/>
  <c r="I31" i="1" s="1"/>
</calcChain>
</file>

<file path=xl/sharedStrings.xml><?xml version="1.0" encoding="utf-8"?>
<sst xmlns="http://schemas.openxmlformats.org/spreadsheetml/2006/main" count="218" uniqueCount="89">
  <si>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</si>
  <si>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</si>
  <si>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</si>
  <si>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</si>
  <si>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</si>
  <si>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</si>
  <si>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</si>
  <si>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</si>
  <si>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</si>
  <si>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</si>
  <si>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</si>
  <si>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</si>
  <si>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</si>
  <si>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</si>
  <si>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</si>
  <si>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</si>
  <si>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</si>
  <si>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</si>
  <si>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</si>
  <si>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</si>
  <si>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</si>
  <si>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</si>
  <si>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</si>
  <si>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</si>
  <si>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</si>
  <si>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</si>
  <si>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</si>
  <si>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</si>
  <si>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</si>
  <si>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</si>
  <si>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</si>
  <si>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</si>
  <si>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</si>
  <si>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</si>
  <si>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</si>
  <si>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</si>
  <si>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</si>
  <si>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МУП "Горэлектросеть"</t>
  </si>
  <si>
    <t>КЛ</t>
  </si>
  <si>
    <t xml:space="preserve">В </t>
  </si>
  <si>
    <t>4.13.</t>
  </si>
  <si>
    <t>ВЛ</t>
  </si>
  <si>
    <t xml:space="preserve">Фид. № 26 ПС "Дружба" </t>
  </si>
  <si>
    <t>15,34,2017.07.05</t>
  </si>
  <si>
    <t>16,18,2017.07.05</t>
  </si>
  <si>
    <t>3.4.12.2</t>
  </si>
  <si>
    <t xml:space="preserve">Фид. № 4 ПС "Дружба" </t>
  </si>
  <si>
    <t>16,44,2017.07.05</t>
  </si>
  <si>
    <t>17,10,2017.07.05</t>
  </si>
  <si>
    <t>4.21.</t>
  </si>
  <si>
    <t>3.4.14.</t>
  </si>
  <si>
    <t xml:space="preserve">Фид. № 25 ПС "ТЭЦ-3" </t>
  </si>
  <si>
    <t>17,20,2017.07.05</t>
  </si>
  <si>
    <t>18,15,2017.07.05</t>
  </si>
  <si>
    <t>01,20,2017.07.06</t>
  </si>
  <si>
    <t>01,47,2017.07.06</t>
  </si>
  <si>
    <t xml:space="preserve">Фид. № 10 ПС "Тяговая" </t>
  </si>
  <si>
    <t>13,18,2017.07.10</t>
  </si>
  <si>
    <t>13,52,2017.07.10</t>
  </si>
  <si>
    <t>В</t>
  </si>
  <si>
    <t xml:space="preserve">Фид. № 5 ПС "Кузнецк" </t>
  </si>
  <si>
    <t>04,38,2017.07.18</t>
  </si>
  <si>
    <t>05,30,2017.07.18</t>
  </si>
  <si>
    <t xml:space="preserve">Фид. № 48 ПС "Кузнецк" </t>
  </si>
  <si>
    <t>06,00,2017.07.27</t>
  </si>
  <si>
    <t>06,20,2017.07.27</t>
  </si>
  <si>
    <t>07,00,2017.07.30</t>
  </si>
  <si>
    <t>07,17,2017.07.30</t>
  </si>
  <si>
    <t xml:space="preserve">Фид. № 1 ПС "Кузнецк" </t>
  </si>
  <si>
    <t>3.4.8.</t>
  </si>
  <si>
    <t xml:space="preserve">Фид. № 7 ПС "Кузнецк" </t>
  </si>
  <si>
    <t xml:space="preserve">Фид. № 25 ПС "Кузнецк" </t>
  </si>
  <si>
    <t xml:space="preserve">Фид. № 31 ПС "Кузнецк" </t>
  </si>
  <si>
    <t xml:space="preserve">Фид. № 33 ПС "Кузнецк" </t>
  </si>
  <si>
    <t xml:space="preserve">Фид. № 4 ПС "Кузнецк" </t>
  </si>
  <si>
    <t xml:space="preserve">Фид. №6 ПС "Кузнецк" </t>
  </si>
  <si>
    <t xml:space="preserve">Фид. №11 ПС "ТЭЦ-3" </t>
  </si>
  <si>
    <t xml:space="preserve">Фид. №17 ПС "ТЭЦ-3" </t>
  </si>
  <si>
    <t xml:space="preserve">Фид. №18 ПС "ТЭЦ-3" </t>
  </si>
  <si>
    <t xml:space="preserve">Фид. №22 ПС "ТЭЦ-3" </t>
  </si>
  <si>
    <t xml:space="preserve">Фид. №52 ПС "Кузнецк" </t>
  </si>
  <si>
    <t>15,49,2017.07.31</t>
  </si>
  <si>
    <t>16,15,2017.07.31</t>
  </si>
  <si>
    <t>июль</t>
  </si>
  <si>
    <t>ТП</t>
  </si>
  <si>
    <t>4.4.</t>
  </si>
  <si>
    <t>3.4.7.4.</t>
  </si>
  <si>
    <t>РП,ТП</t>
  </si>
  <si>
    <t>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</si>
</sst>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vertical="top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17" fontId="2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7" fontId="2" fillId="0" borderId="23" xfId="0" applyNumberFormat="1" applyFont="1" applyFill="1" applyBorder="1" applyAlignment="1">
      <alignment horizontal="center" vertical="center" wrapText="1"/>
    </xf>
    <xf numFmtId="0" fontId="2" fillId="0" borderId="21" xfId="0" applyFont="1" applyBorder="1"/>
    <xf numFmtId="17" fontId="2" fillId="0" borderId="2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topLeftCell="I27" workbookViewId="0">
      <selection activeCell="Z31" sqref="Z31"/>
    </sheetView>
  </sheetViews>
  <sheetFormatPr defaultRowHeight="12" x14ac:dyDescent="0.2"/>
  <cols>
    <col min="1" max="5" width="9.140625" style="7"/>
    <col min="6" max="6" width="13.140625" style="7" customWidth="1"/>
    <col min="7" max="7" width="12.85546875" style="7" customWidth="1"/>
    <col min="8" max="8" width="9.140625" style="7"/>
    <col min="9" max="9" width="10" style="7" bestFit="1" customWidth="1"/>
    <col min="10" max="16384" width="9.140625" style="7"/>
  </cols>
  <sheetData>
    <row r="1" spans="1:27" s="1" customForma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V1" s="2"/>
    </row>
    <row r="2" spans="1:27" s="1" customForma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5"/>
      <c r="N2" s="3"/>
      <c r="O2" s="6" t="s">
        <v>83</v>
      </c>
      <c r="P2" s="1" t="s">
        <v>1</v>
      </c>
      <c r="Q2" s="6">
        <v>2017</v>
      </c>
      <c r="R2" s="7" t="s">
        <v>2</v>
      </c>
      <c r="V2" s="2"/>
      <c r="W2" s="8"/>
      <c r="X2" s="8"/>
      <c r="Y2" s="8"/>
      <c r="Z2" s="8"/>
      <c r="AA2" s="8"/>
    </row>
    <row r="3" spans="1:27" s="1" customForma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V3" s="2"/>
      <c r="W3" s="8"/>
      <c r="X3" s="8"/>
      <c r="Y3" s="8"/>
      <c r="Z3" s="8"/>
      <c r="AA3" s="8"/>
    </row>
    <row r="4" spans="1:27" s="1" customFormat="1" x14ac:dyDescent="0.2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9"/>
      <c r="V4" s="10"/>
      <c r="W4" s="9"/>
      <c r="X4" s="9"/>
      <c r="Y4" s="9"/>
      <c r="Z4" s="9"/>
      <c r="AA4" s="9"/>
    </row>
    <row r="5" spans="1:27" s="13" customFormat="1" ht="27.75" customHeight="1" thickBot="1" x14ac:dyDescent="0.25">
      <c r="A5" s="11"/>
      <c r="B5" s="11"/>
      <c r="C5" s="11"/>
      <c r="D5" s="11"/>
      <c r="E5" s="11"/>
      <c r="F5" s="11"/>
      <c r="G5" s="12"/>
      <c r="H5" s="12"/>
      <c r="I5" s="12"/>
      <c r="J5" s="10"/>
      <c r="K5" s="12"/>
      <c r="L5" s="12"/>
      <c r="M5" s="12"/>
      <c r="N5" s="12"/>
      <c r="O5" s="12"/>
      <c r="P5" s="12"/>
      <c r="Q5" s="12"/>
      <c r="R5" s="12"/>
      <c r="V5" s="14"/>
    </row>
    <row r="6" spans="1:27" s="1" customFormat="1" ht="32.25" customHeight="1" thickBot="1" x14ac:dyDescent="0.25">
      <c r="A6" s="39" t="s">
        <v>4</v>
      </c>
      <c r="B6" s="40"/>
      <c r="C6" s="40"/>
      <c r="D6" s="40"/>
      <c r="E6" s="40"/>
      <c r="F6" s="40"/>
      <c r="G6" s="40"/>
      <c r="H6" s="40"/>
      <c r="I6" s="41"/>
      <c r="J6" s="40" t="s">
        <v>5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2"/>
      <c r="W6" s="45" t="s">
        <v>6</v>
      </c>
      <c r="X6" s="47" t="s">
        <v>7</v>
      </c>
      <c r="Y6" s="48"/>
      <c r="Z6" s="49"/>
      <c r="AA6" s="43" t="s">
        <v>8</v>
      </c>
    </row>
    <row r="7" spans="1:27" s="1" customFormat="1" ht="171.75" customHeight="1" thickBot="1" x14ac:dyDescent="0.25">
      <c r="A7" s="33" t="s">
        <v>9</v>
      </c>
      <c r="B7" s="33" t="s">
        <v>10</v>
      </c>
      <c r="C7" s="33" t="s">
        <v>11</v>
      </c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17</v>
      </c>
      <c r="J7" s="43" t="s">
        <v>18</v>
      </c>
      <c r="K7" s="33" t="s">
        <v>19</v>
      </c>
      <c r="L7" s="33" t="s">
        <v>20</v>
      </c>
      <c r="M7" s="39" t="s">
        <v>21</v>
      </c>
      <c r="N7" s="40"/>
      <c r="O7" s="40"/>
      <c r="P7" s="40"/>
      <c r="Q7" s="40"/>
      <c r="R7" s="40"/>
      <c r="S7" s="40"/>
      <c r="T7" s="40"/>
      <c r="U7" s="42"/>
      <c r="V7" s="33" t="s">
        <v>22</v>
      </c>
      <c r="W7" s="46"/>
      <c r="X7" s="50"/>
      <c r="Y7" s="51"/>
      <c r="Z7" s="52"/>
      <c r="AA7" s="44"/>
    </row>
    <row r="8" spans="1:27" s="1" customFormat="1" ht="63.75" customHeight="1" thickBot="1" x14ac:dyDescent="0.25">
      <c r="A8" s="34"/>
      <c r="B8" s="34"/>
      <c r="C8" s="34"/>
      <c r="D8" s="34"/>
      <c r="E8" s="34"/>
      <c r="F8" s="34"/>
      <c r="G8" s="34"/>
      <c r="H8" s="34"/>
      <c r="I8" s="34"/>
      <c r="J8" s="44"/>
      <c r="K8" s="34"/>
      <c r="L8" s="34"/>
      <c r="M8" s="33" t="s">
        <v>23</v>
      </c>
      <c r="N8" s="39" t="s">
        <v>24</v>
      </c>
      <c r="O8" s="40"/>
      <c r="P8" s="42"/>
      <c r="Q8" s="39" t="s">
        <v>25</v>
      </c>
      <c r="R8" s="40"/>
      <c r="S8" s="40"/>
      <c r="T8" s="42"/>
      <c r="U8" s="33" t="s">
        <v>26</v>
      </c>
      <c r="V8" s="34"/>
      <c r="W8" s="46"/>
      <c r="X8" s="53" t="s">
        <v>27</v>
      </c>
      <c r="Y8" s="33" t="s">
        <v>28</v>
      </c>
      <c r="Z8" s="33" t="s">
        <v>29</v>
      </c>
      <c r="AA8" s="44"/>
    </row>
    <row r="9" spans="1:27" s="1" customFormat="1" ht="66" thickBot="1" x14ac:dyDescent="0.25">
      <c r="A9" s="34"/>
      <c r="B9" s="34"/>
      <c r="C9" s="34"/>
      <c r="D9" s="34"/>
      <c r="E9" s="34"/>
      <c r="F9" s="34"/>
      <c r="G9" s="34"/>
      <c r="H9" s="34"/>
      <c r="I9" s="34"/>
      <c r="J9" s="44"/>
      <c r="K9" s="34"/>
      <c r="L9" s="34"/>
      <c r="M9" s="34"/>
      <c r="N9" s="15" t="s">
        <v>30</v>
      </c>
      <c r="O9" s="15" t="s">
        <v>31</v>
      </c>
      <c r="P9" s="15" t="s">
        <v>32</v>
      </c>
      <c r="Q9" s="15" t="s">
        <v>33</v>
      </c>
      <c r="R9" s="15" t="s">
        <v>34</v>
      </c>
      <c r="S9" s="15" t="s">
        <v>35</v>
      </c>
      <c r="T9" s="15" t="s">
        <v>36</v>
      </c>
      <c r="U9" s="34"/>
      <c r="V9" s="34"/>
      <c r="W9" s="46"/>
      <c r="X9" s="54"/>
      <c r="Y9" s="34"/>
      <c r="Z9" s="34"/>
      <c r="AA9" s="44"/>
    </row>
    <row r="10" spans="1:27" s="1" customFormat="1" x14ac:dyDescent="0.2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</row>
    <row r="11" spans="1:27" s="23" customFormat="1" ht="210.75" customHeight="1" x14ac:dyDescent="0.25">
      <c r="A11" s="17">
        <v>1</v>
      </c>
      <c r="B11" s="18" t="s">
        <v>37</v>
      </c>
      <c r="C11" s="19" t="s">
        <v>41</v>
      </c>
      <c r="D11" s="20" t="s">
        <v>42</v>
      </c>
      <c r="E11" s="18">
        <v>6</v>
      </c>
      <c r="F11" s="18" t="s">
        <v>43</v>
      </c>
      <c r="G11" s="18" t="s">
        <v>44</v>
      </c>
      <c r="H11" s="21" t="s">
        <v>39</v>
      </c>
      <c r="I11" s="20">
        <f>44/60</f>
        <v>0.73333333333333328</v>
      </c>
      <c r="J11" s="22" t="s">
        <v>84</v>
      </c>
      <c r="K11" s="20"/>
      <c r="L11" s="19"/>
      <c r="M11" s="21">
        <f t="shared" ref="M11" si="0">N11+O11+P11+U11</f>
        <v>24</v>
      </c>
      <c r="N11" s="19">
        <v>0</v>
      </c>
      <c r="O11" s="19">
        <v>0</v>
      </c>
      <c r="P11" s="18">
        <v>24</v>
      </c>
      <c r="Q11" s="19">
        <v>0</v>
      </c>
      <c r="R11" s="19">
        <v>0</v>
      </c>
      <c r="S11" s="19">
        <v>24</v>
      </c>
      <c r="T11" s="19">
        <v>0</v>
      </c>
      <c r="U11" s="21">
        <v>0</v>
      </c>
      <c r="V11" s="21">
        <v>6319</v>
      </c>
      <c r="W11" s="21"/>
      <c r="X11" s="21">
        <v>0</v>
      </c>
      <c r="Y11" s="21" t="s">
        <v>45</v>
      </c>
      <c r="Z11" s="21" t="s">
        <v>85</v>
      </c>
      <c r="AA11" s="21">
        <v>0</v>
      </c>
    </row>
    <row r="12" spans="1:27" s="23" customFormat="1" ht="156" customHeight="1" x14ac:dyDescent="0.25">
      <c r="A12" s="17">
        <v>2</v>
      </c>
      <c r="B12" s="18" t="s">
        <v>37</v>
      </c>
      <c r="C12" s="19" t="s">
        <v>38</v>
      </c>
      <c r="D12" s="20" t="s">
        <v>46</v>
      </c>
      <c r="E12" s="18">
        <v>6</v>
      </c>
      <c r="F12" s="18" t="s">
        <v>47</v>
      </c>
      <c r="G12" s="18" t="s">
        <v>48</v>
      </c>
      <c r="H12" s="21" t="s">
        <v>39</v>
      </c>
      <c r="I12" s="20">
        <f>26/60</f>
        <v>0.43333333333333335</v>
      </c>
      <c r="J12" s="24" t="s">
        <v>84</v>
      </c>
      <c r="K12" s="25"/>
      <c r="L12" s="19"/>
      <c r="M12" s="21">
        <f t="shared" ref="M12" si="1">N12+O12+P12+U12</f>
        <v>16</v>
      </c>
      <c r="N12" s="19">
        <v>0</v>
      </c>
      <c r="O12" s="19">
        <v>0</v>
      </c>
      <c r="P12" s="18">
        <v>16</v>
      </c>
      <c r="Q12" s="19">
        <v>0</v>
      </c>
      <c r="R12" s="19">
        <v>0</v>
      </c>
      <c r="S12" s="19">
        <v>16</v>
      </c>
      <c r="T12" s="19">
        <v>0</v>
      </c>
      <c r="U12" s="21">
        <v>0</v>
      </c>
      <c r="V12" s="21">
        <v>6850</v>
      </c>
      <c r="W12" s="21"/>
      <c r="X12" s="21">
        <v>0</v>
      </c>
      <c r="Y12" s="21" t="s">
        <v>50</v>
      </c>
      <c r="Z12" s="26" t="s">
        <v>49</v>
      </c>
      <c r="AA12" s="21">
        <v>1</v>
      </c>
    </row>
    <row r="13" spans="1:27" s="23" customFormat="1" ht="105" customHeight="1" x14ac:dyDescent="0.25">
      <c r="A13" s="17">
        <v>3</v>
      </c>
      <c r="B13" s="18" t="s">
        <v>37</v>
      </c>
      <c r="C13" s="19" t="s">
        <v>41</v>
      </c>
      <c r="D13" s="20" t="s">
        <v>51</v>
      </c>
      <c r="E13" s="18">
        <v>6</v>
      </c>
      <c r="F13" s="18" t="s">
        <v>52</v>
      </c>
      <c r="G13" s="18" t="s">
        <v>53</v>
      </c>
      <c r="H13" s="21" t="s">
        <v>39</v>
      </c>
      <c r="I13" s="20">
        <f>55/60</f>
        <v>0.91666666666666663</v>
      </c>
      <c r="J13" s="20" t="s">
        <v>84</v>
      </c>
      <c r="K13" s="20"/>
      <c r="L13" s="19"/>
      <c r="M13" s="21">
        <f t="shared" ref="M13:M18" si="2">N13+O13+P13+U13</f>
        <v>10</v>
      </c>
      <c r="N13" s="19">
        <v>0</v>
      </c>
      <c r="O13" s="19">
        <v>0</v>
      </c>
      <c r="P13" s="18">
        <v>10</v>
      </c>
      <c r="Q13" s="19">
        <v>0</v>
      </c>
      <c r="R13" s="19">
        <v>0</v>
      </c>
      <c r="S13" s="19">
        <v>10</v>
      </c>
      <c r="T13" s="19">
        <v>0</v>
      </c>
      <c r="U13" s="21">
        <v>0</v>
      </c>
      <c r="V13" s="21">
        <v>2520</v>
      </c>
      <c r="W13" s="21"/>
      <c r="X13" s="21">
        <v>0</v>
      </c>
      <c r="Y13" s="21" t="s">
        <v>45</v>
      </c>
      <c r="Z13" s="26" t="s">
        <v>85</v>
      </c>
      <c r="AA13" s="21">
        <v>0</v>
      </c>
    </row>
    <row r="14" spans="1:27" s="23" customFormat="1" ht="210.75" customHeight="1" x14ac:dyDescent="0.25">
      <c r="A14" s="17">
        <v>4</v>
      </c>
      <c r="B14" s="18" t="s">
        <v>37</v>
      </c>
      <c r="C14" s="27" t="s">
        <v>41</v>
      </c>
      <c r="D14" s="22" t="s">
        <v>42</v>
      </c>
      <c r="E14" s="28">
        <v>6</v>
      </c>
      <c r="F14" s="28" t="s">
        <v>54</v>
      </c>
      <c r="G14" s="28" t="s">
        <v>55</v>
      </c>
      <c r="H14" s="29" t="s">
        <v>39</v>
      </c>
      <c r="I14" s="22">
        <f>27/60</f>
        <v>0.45</v>
      </c>
      <c r="J14" s="22" t="s">
        <v>87</v>
      </c>
      <c r="K14" s="22"/>
      <c r="L14" s="27"/>
      <c r="M14" s="29">
        <f t="shared" si="2"/>
        <v>24</v>
      </c>
      <c r="N14" s="19">
        <v>0</v>
      </c>
      <c r="O14" s="19">
        <v>0</v>
      </c>
      <c r="P14" s="28">
        <v>24</v>
      </c>
      <c r="Q14" s="19">
        <v>0</v>
      </c>
      <c r="R14" s="19">
        <v>0</v>
      </c>
      <c r="S14" s="27">
        <v>24</v>
      </c>
      <c r="T14" s="19">
        <v>0</v>
      </c>
      <c r="U14" s="21">
        <v>0</v>
      </c>
      <c r="V14" s="29">
        <v>6319</v>
      </c>
      <c r="W14" s="29"/>
      <c r="X14" s="21">
        <v>0</v>
      </c>
      <c r="Y14" s="29" t="s">
        <v>50</v>
      </c>
      <c r="Z14" s="30" t="s">
        <v>49</v>
      </c>
      <c r="AA14" s="29">
        <v>1</v>
      </c>
    </row>
    <row r="15" spans="1:27" s="2" customFormat="1" ht="265.5" customHeight="1" x14ac:dyDescent="0.25">
      <c r="A15" s="17">
        <v>5</v>
      </c>
      <c r="B15" s="20" t="s">
        <v>37</v>
      </c>
      <c r="C15" s="21" t="s">
        <v>38</v>
      </c>
      <c r="D15" s="20" t="s">
        <v>56</v>
      </c>
      <c r="E15" s="20">
        <v>6</v>
      </c>
      <c r="F15" s="18" t="s">
        <v>57</v>
      </c>
      <c r="G15" s="18" t="s">
        <v>58</v>
      </c>
      <c r="H15" s="21" t="s">
        <v>59</v>
      </c>
      <c r="I15" s="20">
        <f>30/60</f>
        <v>0.5</v>
      </c>
      <c r="J15" s="20" t="s">
        <v>84</v>
      </c>
      <c r="K15" s="20"/>
      <c r="L15" s="21"/>
      <c r="M15" s="21">
        <f t="shared" si="2"/>
        <v>22</v>
      </c>
      <c r="N15" s="19">
        <v>0</v>
      </c>
      <c r="O15" s="19">
        <v>0</v>
      </c>
      <c r="P15" s="20">
        <v>22</v>
      </c>
      <c r="Q15" s="19">
        <v>0</v>
      </c>
      <c r="R15" s="19">
        <v>0</v>
      </c>
      <c r="S15" s="21">
        <v>22</v>
      </c>
      <c r="T15" s="19">
        <v>0</v>
      </c>
      <c r="U15" s="21">
        <v>0</v>
      </c>
      <c r="V15" s="21">
        <v>7268</v>
      </c>
      <c r="W15" s="21"/>
      <c r="X15" s="21">
        <v>0</v>
      </c>
      <c r="Y15" s="21" t="s">
        <v>50</v>
      </c>
      <c r="Z15" s="26" t="s">
        <v>49</v>
      </c>
      <c r="AA15" s="21">
        <v>1</v>
      </c>
    </row>
    <row r="16" spans="1:27" s="4" customFormat="1" ht="117" customHeight="1" x14ac:dyDescent="0.25">
      <c r="A16" s="17">
        <v>6</v>
      </c>
      <c r="B16" s="20" t="s">
        <v>37</v>
      </c>
      <c r="C16" s="21" t="s">
        <v>38</v>
      </c>
      <c r="D16" s="20" t="s">
        <v>60</v>
      </c>
      <c r="E16" s="21">
        <v>6</v>
      </c>
      <c r="F16" s="20" t="s">
        <v>61</v>
      </c>
      <c r="G16" s="20" t="s">
        <v>62</v>
      </c>
      <c r="H16" s="21" t="s">
        <v>59</v>
      </c>
      <c r="I16" s="20">
        <f>52/60</f>
        <v>0.8666666666666667</v>
      </c>
      <c r="J16" s="20" t="s">
        <v>84</v>
      </c>
      <c r="K16" s="20"/>
      <c r="L16" s="20"/>
      <c r="M16" s="20">
        <f t="shared" si="2"/>
        <v>10</v>
      </c>
      <c r="N16" s="19">
        <v>0</v>
      </c>
      <c r="O16" s="19">
        <v>0</v>
      </c>
      <c r="P16" s="20">
        <v>10</v>
      </c>
      <c r="Q16" s="19">
        <v>0</v>
      </c>
      <c r="R16" s="19">
        <v>0</v>
      </c>
      <c r="S16" s="20">
        <v>10</v>
      </c>
      <c r="T16" s="19">
        <v>0</v>
      </c>
      <c r="U16" s="21">
        <v>0</v>
      </c>
      <c r="V16" s="20">
        <v>4360</v>
      </c>
      <c r="W16" s="20"/>
      <c r="X16" s="21">
        <v>0</v>
      </c>
      <c r="Y16" s="20" t="s">
        <v>86</v>
      </c>
      <c r="Z16" s="20" t="s">
        <v>40</v>
      </c>
      <c r="AA16" s="20">
        <v>1</v>
      </c>
    </row>
    <row r="17" spans="1:27" ht="120.75" customHeight="1" x14ac:dyDescent="0.2">
      <c r="A17" s="17">
        <v>7</v>
      </c>
      <c r="B17" s="20" t="s">
        <v>37</v>
      </c>
      <c r="C17" s="21" t="s">
        <v>38</v>
      </c>
      <c r="D17" s="20" t="s">
        <v>63</v>
      </c>
      <c r="E17" s="21">
        <v>6</v>
      </c>
      <c r="F17" s="20" t="s">
        <v>64</v>
      </c>
      <c r="G17" s="20" t="s">
        <v>65</v>
      </c>
      <c r="H17" s="21" t="s">
        <v>59</v>
      </c>
      <c r="I17" s="20">
        <f>20/60</f>
        <v>0.33333333333333331</v>
      </c>
      <c r="J17" s="20" t="s">
        <v>87</v>
      </c>
      <c r="K17" s="31"/>
      <c r="L17" s="31"/>
      <c r="M17" s="20">
        <f t="shared" si="2"/>
        <v>13</v>
      </c>
      <c r="N17" s="19">
        <v>0</v>
      </c>
      <c r="O17" s="19">
        <v>0</v>
      </c>
      <c r="P17" s="20">
        <v>13</v>
      </c>
      <c r="Q17" s="19">
        <v>0</v>
      </c>
      <c r="R17" s="19">
        <v>0</v>
      </c>
      <c r="S17" s="31">
        <v>13</v>
      </c>
      <c r="T17" s="19">
        <v>0</v>
      </c>
      <c r="U17" s="21">
        <v>0</v>
      </c>
      <c r="V17" s="20">
        <v>6640</v>
      </c>
      <c r="W17" s="31"/>
      <c r="X17" s="21">
        <v>0</v>
      </c>
      <c r="Y17" s="21" t="s">
        <v>50</v>
      </c>
      <c r="Z17" s="26" t="s">
        <v>49</v>
      </c>
      <c r="AA17" s="20">
        <v>1</v>
      </c>
    </row>
    <row r="18" spans="1:27" s="4" customFormat="1" ht="49.5" customHeight="1" x14ac:dyDescent="0.25">
      <c r="A18" s="17">
        <v>8</v>
      </c>
      <c r="B18" s="20" t="s">
        <v>37</v>
      </c>
      <c r="C18" s="21" t="s">
        <v>84</v>
      </c>
      <c r="D18" s="20" t="s">
        <v>68</v>
      </c>
      <c r="E18" s="21">
        <v>6</v>
      </c>
      <c r="F18" s="20" t="s">
        <v>66</v>
      </c>
      <c r="G18" s="20" t="s">
        <v>67</v>
      </c>
      <c r="H18" s="21" t="s">
        <v>59</v>
      </c>
      <c r="I18" s="20">
        <f t="shared" ref="I18:I29" si="3">17/60</f>
        <v>0.28333333333333333</v>
      </c>
      <c r="J18" s="22" t="s">
        <v>84</v>
      </c>
      <c r="K18" s="20"/>
      <c r="L18" s="20"/>
      <c r="M18" s="20">
        <f t="shared" si="2"/>
        <v>4</v>
      </c>
      <c r="N18" s="19">
        <v>0</v>
      </c>
      <c r="O18" s="19">
        <v>0</v>
      </c>
      <c r="P18" s="20">
        <v>4</v>
      </c>
      <c r="Q18" s="19">
        <v>0</v>
      </c>
      <c r="R18" s="19">
        <v>0</v>
      </c>
      <c r="S18" s="20">
        <v>4</v>
      </c>
      <c r="T18" s="19">
        <v>0</v>
      </c>
      <c r="U18" s="21">
        <v>0</v>
      </c>
      <c r="V18" s="20">
        <v>3250</v>
      </c>
      <c r="W18" s="20"/>
      <c r="X18" s="21">
        <v>0</v>
      </c>
      <c r="Y18" s="20" t="s">
        <v>69</v>
      </c>
      <c r="Z18" s="32" t="s">
        <v>40</v>
      </c>
      <c r="AA18" s="20">
        <v>0</v>
      </c>
    </row>
    <row r="19" spans="1:27" s="4" customFormat="1" ht="108.75" customHeight="1" x14ac:dyDescent="0.25">
      <c r="A19" s="17">
        <v>9</v>
      </c>
      <c r="B19" s="20" t="s">
        <v>37</v>
      </c>
      <c r="C19" s="21" t="s">
        <v>84</v>
      </c>
      <c r="D19" s="20" t="s">
        <v>60</v>
      </c>
      <c r="E19" s="21">
        <v>6</v>
      </c>
      <c r="F19" s="20" t="s">
        <v>66</v>
      </c>
      <c r="G19" s="20" t="s">
        <v>67</v>
      </c>
      <c r="H19" s="21" t="s">
        <v>59</v>
      </c>
      <c r="I19" s="20">
        <f t="shared" si="3"/>
        <v>0.28333333333333333</v>
      </c>
      <c r="J19" s="24" t="s">
        <v>84</v>
      </c>
      <c r="K19" s="25"/>
      <c r="L19" s="20"/>
      <c r="M19" s="20">
        <f t="shared" ref="M19" si="4">N19+O19+P19+U19</f>
        <v>10</v>
      </c>
      <c r="N19" s="19">
        <v>0</v>
      </c>
      <c r="O19" s="19">
        <v>0</v>
      </c>
      <c r="P19" s="20">
        <v>10</v>
      </c>
      <c r="Q19" s="19">
        <v>0</v>
      </c>
      <c r="R19" s="19">
        <v>0</v>
      </c>
      <c r="S19" s="20">
        <v>10</v>
      </c>
      <c r="T19" s="19">
        <v>0</v>
      </c>
      <c r="U19" s="21">
        <v>0</v>
      </c>
      <c r="V19" s="20">
        <v>4360</v>
      </c>
      <c r="W19" s="20"/>
      <c r="X19" s="21">
        <v>0</v>
      </c>
      <c r="Y19" s="20" t="s">
        <v>69</v>
      </c>
      <c r="Z19" s="32" t="s">
        <v>40</v>
      </c>
      <c r="AA19" s="20">
        <v>0</v>
      </c>
    </row>
    <row r="20" spans="1:27" s="4" customFormat="1" ht="108.75" customHeight="1" x14ac:dyDescent="0.25">
      <c r="A20" s="17">
        <v>10</v>
      </c>
      <c r="B20" s="20" t="s">
        <v>37</v>
      </c>
      <c r="C20" s="21" t="s">
        <v>84</v>
      </c>
      <c r="D20" s="20" t="s">
        <v>70</v>
      </c>
      <c r="E20" s="21">
        <v>6</v>
      </c>
      <c r="F20" s="20" t="s">
        <v>66</v>
      </c>
      <c r="G20" s="20" t="s">
        <v>67</v>
      </c>
      <c r="H20" s="21" t="s">
        <v>59</v>
      </c>
      <c r="I20" s="20">
        <f t="shared" si="3"/>
        <v>0.28333333333333333</v>
      </c>
      <c r="J20" s="20" t="s">
        <v>87</v>
      </c>
      <c r="K20" s="25"/>
      <c r="L20" s="20"/>
      <c r="M20" s="20">
        <f t="shared" ref="M20" si="5">N20+O20+P20+U20</f>
        <v>7</v>
      </c>
      <c r="N20" s="19">
        <v>0</v>
      </c>
      <c r="O20" s="19">
        <v>0</v>
      </c>
      <c r="P20" s="20">
        <v>7</v>
      </c>
      <c r="Q20" s="19">
        <v>0</v>
      </c>
      <c r="R20" s="19">
        <v>0</v>
      </c>
      <c r="S20" s="20">
        <v>7</v>
      </c>
      <c r="T20" s="19">
        <v>0</v>
      </c>
      <c r="U20" s="21">
        <v>0</v>
      </c>
      <c r="V20" s="20">
        <v>3620</v>
      </c>
      <c r="W20" s="20"/>
      <c r="X20" s="21">
        <v>0</v>
      </c>
      <c r="Y20" s="20" t="s">
        <v>69</v>
      </c>
      <c r="Z20" s="32" t="s">
        <v>40</v>
      </c>
      <c r="AA20" s="20">
        <v>0</v>
      </c>
    </row>
    <row r="21" spans="1:27" s="4" customFormat="1" ht="108.75" customHeight="1" x14ac:dyDescent="0.25">
      <c r="A21" s="17">
        <v>11</v>
      </c>
      <c r="B21" s="20" t="s">
        <v>37</v>
      </c>
      <c r="C21" s="21" t="s">
        <v>84</v>
      </c>
      <c r="D21" s="20" t="s">
        <v>71</v>
      </c>
      <c r="E21" s="21">
        <v>6</v>
      </c>
      <c r="F21" s="20" t="s">
        <v>66</v>
      </c>
      <c r="G21" s="20" t="s">
        <v>67</v>
      </c>
      <c r="H21" s="21" t="s">
        <v>59</v>
      </c>
      <c r="I21" s="20">
        <f t="shared" si="3"/>
        <v>0.28333333333333333</v>
      </c>
      <c r="J21" s="20" t="s">
        <v>84</v>
      </c>
      <c r="K21" s="25"/>
      <c r="L21" s="20"/>
      <c r="M21" s="20">
        <f t="shared" ref="M21" si="6">N21+O21+P21+U21</f>
        <v>1</v>
      </c>
      <c r="N21" s="19">
        <v>0</v>
      </c>
      <c r="O21" s="19">
        <v>0</v>
      </c>
      <c r="P21" s="20">
        <v>1</v>
      </c>
      <c r="Q21" s="19">
        <v>0</v>
      </c>
      <c r="R21" s="19">
        <v>0</v>
      </c>
      <c r="S21" s="20">
        <v>1</v>
      </c>
      <c r="T21" s="19">
        <v>0</v>
      </c>
      <c r="U21" s="21">
        <v>0</v>
      </c>
      <c r="V21" s="20">
        <v>315</v>
      </c>
      <c r="W21" s="20"/>
      <c r="X21" s="21">
        <v>0</v>
      </c>
      <c r="Y21" s="20" t="s">
        <v>69</v>
      </c>
      <c r="Z21" s="32" t="s">
        <v>40</v>
      </c>
      <c r="AA21" s="20">
        <v>0</v>
      </c>
    </row>
    <row r="22" spans="1:27" s="4" customFormat="1" ht="108.75" customHeight="1" x14ac:dyDescent="0.25">
      <c r="A22" s="17">
        <v>12</v>
      </c>
      <c r="B22" s="20" t="s">
        <v>37</v>
      </c>
      <c r="C22" s="21" t="s">
        <v>84</v>
      </c>
      <c r="D22" s="20" t="s">
        <v>72</v>
      </c>
      <c r="E22" s="21">
        <v>6</v>
      </c>
      <c r="F22" s="20" t="s">
        <v>66</v>
      </c>
      <c r="G22" s="20" t="s">
        <v>67</v>
      </c>
      <c r="H22" s="21" t="s">
        <v>59</v>
      </c>
      <c r="I22" s="20">
        <f t="shared" si="3"/>
        <v>0.28333333333333333</v>
      </c>
      <c r="J22" s="20" t="s">
        <v>84</v>
      </c>
      <c r="K22" s="25"/>
      <c r="L22" s="20"/>
      <c r="M22" s="20">
        <f t="shared" ref="M22" si="7">N22+O22+P22+U22</f>
        <v>2</v>
      </c>
      <c r="N22" s="19">
        <v>0</v>
      </c>
      <c r="O22" s="19">
        <v>0</v>
      </c>
      <c r="P22" s="20">
        <v>2</v>
      </c>
      <c r="Q22" s="19">
        <v>0</v>
      </c>
      <c r="R22" s="19">
        <v>0</v>
      </c>
      <c r="S22" s="20">
        <v>2</v>
      </c>
      <c r="T22" s="19">
        <v>0</v>
      </c>
      <c r="U22" s="21">
        <v>0</v>
      </c>
      <c r="V22" s="20">
        <v>1200</v>
      </c>
      <c r="W22" s="20"/>
      <c r="X22" s="21">
        <v>0</v>
      </c>
      <c r="Y22" s="20" t="s">
        <v>69</v>
      </c>
      <c r="Z22" s="32" t="s">
        <v>40</v>
      </c>
      <c r="AA22" s="20">
        <v>0</v>
      </c>
    </row>
    <row r="23" spans="1:27" s="4" customFormat="1" ht="108.75" customHeight="1" x14ac:dyDescent="0.25">
      <c r="A23" s="17">
        <v>13</v>
      </c>
      <c r="B23" s="20" t="s">
        <v>37</v>
      </c>
      <c r="C23" s="21" t="s">
        <v>84</v>
      </c>
      <c r="D23" s="20" t="s">
        <v>73</v>
      </c>
      <c r="E23" s="21">
        <v>6</v>
      </c>
      <c r="F23" s="20" t="s">
        <v>66</v>
      </c>
      <c r="G23" s="20" t="s">
        <v>67</v>
      </c>
      <c r="H23" s="21" t="s">
        <v>59</v>
      </c>
      <c r="I23" s="20">
        <f t="shared" si="3"/>
        <v>0.28333333333333333</v>
      </c>
      <c r="J23" s="20" t="s">
        <v>84</v>
      </c>
      <c r="K23" s="25"/>
      <c r="L23" s="20"/>
      <c r="M23" s="20">
        <f t="shared" ref="M23" si="8">N23+O23+P23+U23</f>
        <v>1</v>
      </c>
      <c r="N23" s="19">
        <v>0</v>
      </c>
      <c r="O23" s="19">
        <v>0</v>
      </c>
      <c r="P23" s="20">
        <v>1</v>
      </c>
      <c r="Q23" s="19">
        <v>0</v>
      </c>
      <c r="R23" s="19">
        <v>0</v>
      </c>
      <c r="S23" s="20">
        <v>1</v>
      </c>
      <c r="T23" s="19">
        <v>0</v>
      </c>
      <c r="U23" s="21">
        <v>0</v>
      </c>
      <c r="V23" s="20">
        <v>2000</v>
      </c>
      <c r="W23" s="20"/>
      <c r="X23" s="21">
        <v>0</v>
      </c>
      <c r="Y23" s="20" t="s">
        <v>69</v>
      </c>
      <c r="Z23" s="32" t="s">
        <v>40</v>
      </c>
      <c r="AA23" s="20">
        <v>0</v>
      </c>
    </row>
    <row r="24" spans="1:27" s="4" customFormat="1" ht="108.75" customHeight="1" x14ac:dyDescent="0.25">
      <c r="A24" s="17">
        <v>14</v>
      </c>
      <c r="B24" s="20" t="s">
        <v>37</v>
      </c>
      <c r="C24" s="21" t="s">
        <v>84</v>
      </c>
      <c r="D24" s="20" t="s">
        <v>74</v>
      </c>
      <c r="E24" s="21">
        <v>6</v>
      </c>
      <c r="F24" s="20" t="s">
        <v>66</v>
      </c>
      <c r="G24" s="20" t="s">
        <v>67</v>
      </c>
      <c r="H24" s="21" t="s">
        <v>59</v>
      </c>
      <c r="I24" s="20">
        <f t="shared" si="3"/>
        <v>0.28333333333333333</v>
      </c>
      <c r="J24" s="20" t="s">
        <v>84</v>
      </c>
      <c r="K24" s="25"/>
      <c r="L24" s="20"/>
      <c r="M24" s="20">
        <f t="shared" ref="M24" si="9">N24+O24+P24+U24</f>
        <v>3</v>
      </c>
      <c r="N24" s="19">
        <v>0</v>
      </c>
      <c r="O24" s="19">
        <v>0</v>
      </c>
      <c r="P24" s="20">
        <v>3</v>
      </c>
      <c r="Q24" s="19">
        <v>0</v>
      </c>
      <c r="R24" s="19">
        <v>0</v>
      </c>
      <c r="S24" s="20">
        <v>3</v>
      </c>
      <c r="T24" s="19">
        <v>0</v>
      </c>
      <c r="U24" s="21">
        <v>0</v>
      </c>
      <c r="V24" s="20">
        <v>1760</v>
      </c>
      <c r="W24" s="20"/>
      <c r="X24" s="21">
        <v>0</v>
      </c>
      <c r="Y24" s="20" t="s">
        <v>69</v>
      </c>
      <c r="Z24" s="32" t="s">
        <v>40</v>
      </c>
      <c r="AA24" s="20">
        <v>0</v>
      </c>
    </row>
    <row r="25" spans="1:27" s="4" customFormat="1" ht="108.75" customHeight="1" x14ac:dyDescent="0.25">
      <c r="A25" s="17">
        <v>15</v>
      </c>
      <c r="B25" s="20" t="s">
        <v>37</v>
      </c>
      <c r="C25" s="21" t="s">
        <v>84</v>
      </c>
      <c r="D25" s="20" t="s">
        <v>75</v>
      </c>
      <c r="E25" s="21">
        <v>6</v>
      </c>
      <c r="F25" s="20" t="s">
        <v>66</v>
      </c>
      <c r="G25" s="20" t="s">
        <v>67</v>
      </c>
      <c r="H25" s="21" t="s">
        <v>59</v>
      </c>
      <c r="I25" s="20">
        <f t="shared" si="3"/>
        <v>0.28333333333333333</v>
      </c>
      <c r="J25" s="20" t="s">
        <v>84</v>
      </c>
      <c r="K25" s="25"/>
      <c r="L25" s="20"/>
      <c r="M25" s="20">
        <f t="shared" ref="M25" si="10">N25+O25+P25+U25</f>
        <v>2</v>
      </c>
      <c r="N25" s="19">
        <v>0</v>
      </c>
      <c r="O25" s="19">
        <v>0</v>
      </c>
      <c r="P25" s="20">
        <v>2</v>
      </c>
      <c r="Q25" s="19">
        <v>0</v>
      </c>
      <c r="R25" s="19">
        <v>0</v>
      </c>
      <c r="S25" s="20">
        <v>2</v>
      </c>
      <c r="T25" s="19">
        <v>0</v>
      </c>
      <c r="U25" s="21">
        <v>0</v>
      </c>
      <c r="V25" s="20">
        <v>1200</v>
      </c>
      <c r="W25" s="20"/>
      <c r="X25" s="21">
        <v>0</v>
      </c>
      <c r="Y25" s="20" t="s">
        <v>69</v>
      </c>
      <c r="Z25" s="32" t="s">
        <v>40</v>
      </c>
      <c r="AA25" s="20">
        <v>0</v>
      </c>
    </row>
    <row r="26" spans="1:27" s="4" customFormat="1" ht="108.75" customHeight="1" x14ac:dyDescent="0.25">
      <c r="A26" s="17">
        <v>16</v>
      </c>
      <c r="B26" s="20" t="s">
        <v>37</v>
      </c>
      <c r="C26" s="21" t="s">
        <v>84</v>
      </c>
      <c r="D26" s="20" t="s">
        <v>76</v>
      </c>
      <c r="E26" s="21">
        <v>6</v>
      </c>
      <c r="F26" s="20" t="s">
        <v>66</v>
      </c>
      <c r="G26" s="20" t="s">
        <v>67</v>
      </c>
      <c r="H26" s="21" t="s">
        <v>59</v>
      </c>
      <c r="I26" s="20">
        <f t="shared" si="3"/>
        <v>0.28333333333333333</v>
      </c>
      <c r="J26" s="20" t="s">
        <v>84</v>
      </c>
      <c r="K26" s="25"/>
      <c r="L26" s="20"/>
      <c r="M26" s="20">
        <f t="shared" ref="M26" si="11">N26+O26+P26+U26</f>
        <v>5</v>
      </c>
      <c r="N26" s="19">
        <v>0</v>
      </c>
      <c r="O26" s="19">
        <v>0</v>
      </c>
      <c r="P26" s="20">
        <v>5</v>
      </c>
      <c r="Q26" s="19">
        <v>0</v>
      </c>
      <c r="R26" s="19">
        <v>0</v>
      </c>
      <c r="S26" s="20">
        <v>5</v>
      </c>
      <c r="T26" s="19">
        <v>0</v>
      </c>
      <c r="U26" s="21">
        <v>0</v>
      </c>
      <c r="V26" s="20">
        <v>1070</v>
      </c>
      <c r="W26" s="20"/>
      <c r="X26" s="21">
        <v>0</v>
      </c>
      <c r="Y26" s="20" t="s">
        <v>69</v>
      </c>
      <c r="Z26" s="32" t="s">
        <v>40</v>
      </c>
      <c r="AA26" s="20">
        <v>0</v>
      </c>
    </row>
    <row r="27" spans="1:27" s="4" customFormat="1" ht="108.75" customHeight="1" x14ac:dyDescent="0.25">
      <c r="A27" s="17">
        <v>17</v>
      </c>
      <c r="B27" s="20" t="s">
        <v>37</v>
      </c>
      <c r="C27" s="21" t="s">
        <v>84</v>
      </c>
      <c r="D27" s="20" t="s">
        <v>77</v>
      </c>
      <c r="E27" s="21">
        <v>6</v>
      </c>
      <c r="F27" s="20" t="s">
        <v>66</v>
      </c>
      <c r="G27" s="20" t="s">
        <v>67</v>
      </c>
      <c r="H27" s="21" t="s">
        <v>59</v>
      </c>
      <c r="I27" s="20">
        <f t="shared" si="3"/>
        <v>0.28333333333333333</v>
      </c>
      <c r="J27" s="20" t="s">
        <v>84</v>
      </c>
      <c r="K27" s="25"/>
      <c r="L27" s="20"/>
      <c r="M27" s="20">
        <f t="shared" ref="M27" si="12">N27+O27+P27+U27</f>
        <v>13</v>
      </c>
      <c r="N27" s="19">
        <v>0</v>
      </c>
      <c r="O27" s="19">
        <v>0</v>
      </c>
      <c r="P27" s="20">
        <v>13</v>
      </c>
      <c r="Q27" s="19">
        <v>0</v>
      </c>
      <c r="R27" s="19">
        <v>0</v>
      </c>
      <c r="S27" s="20">
        <v>13</v>
      </c>
      <c r="T27" s="19">
        <v>0</v>
      </c>
      <c r="U27" s="21">
        <v>0</v>
      </c>
      <c r="V27" s="20">
        <v>5670</v>
      </c>
      <c r="W27" s="20"/>
      <c r="X27" s="21">
        <v>0</v>
      </c>
      <c r="Y27" s="20" t="s">
        <v>69</v>
      </c>
      <c r="Z27" s="32" t="s">
        <v>40</v>
      </c>
      <c r="AA27" s="20">
        <v>0</v>
      </c>
    </row>
    <row r="28" spans="1:27" s="4" customFormat="1" ht="108.75" customHeight="1" x14ac:dyDescent="0.25">
      <c r="A28" s="17">
        <v>18</v>
      </c>
      <c r="B28" s="20" t="s">
        <v>37</v>
      </c>
      <c r="C28" s="21" t="s">
        <v>84</v>
      </c>
      <c r="D28" s="20" t="s">
        <v>78</v>
      </c>
      <c r="E28" s="21">
        <v>6</v>
      </c>
      <c r="F28" s="20" t="s">
        <v>66</v>
      </c>
      <c r="G28" s="20" t="s">
        <v>67</v>
      </c>
      <c r="H28" s="21" t="s">
        <v>59</v>
      </c>
      <c r="I28" s="20">
        <f t="shared" si="3"/>
        <v>0.28333333333333333</v>
      </c>
      <c r="J28" s="20" t="s">
        <v>88</v>
      </c>
      <c r="K28" s="20"/>
      <c r="L28" s="20"/>
      <c r="M28" s="20">
        <f t="shared" ref="M28" si="13">N28+O28+P28+U28</f>
        <v>1</v>
      </c>
      <c r="N28" s="19">
        <v>0</v>
      </c>
      <c r="O28" s="19">
        <v>0</v>
      </c>
      <c r="P28" s="20">
        <v>1</v>
      </c>
      <c r="Q28" s="19">
        <v>0</v>
      </c>
      <c r="R28" s="19">
        <v>0</v>
      </c>
      <c r="S28" s="20">
        <v>1</v>
      </c>
      <c r="T28" s="19">
        <v>0</v>
      </c>
      <c r="U28" s="21">
        <v>0</v>
      </c>
      <c r="V28" s="20">
        <v>320</v>
      </c>
      <c r="W28" s="20"/>
      <c r="X28" s="21">
        <v>0</v>
      </c>
      <c r="Y28" s="20" t="s">
        <v>69</v>
      </c>
      <c r="Z28" s="32" t="s">
        <v>40</v>
      </c>
      <c r="AA28" s="20">
        <v>0</v>
      </c>
    </row>
    <row r="29" spans="1:27" s="4" customFormat="1" ht="108.75" customHeight="1" x14ac:dyDescent="0.25">
      <c r="A29" s="17">
        <v>19</v>
      </c>
      <c r="B29" s="20" t="s">
        <v>37</v>
      </c>
      <c r="C29" s="21" t="s">
        <v>84</v>
      </c>
      <c r="D29" s="20" t="s">
        <v>79</v>
      </c>
      <c r="E29" s="21">
        <v>6</v>
      </c>
      <c r="F29" s="20" t="s">
        <v>66</v>
      </c>
      <c r="G29" s="20" t="s">
        <v>67</v>
      </c>
      <c r="H29" s="21" t="s">
        <v>59</v>
      </c>
      <c r="I29" s="20">
        <f t="shared" si="3"/>
        <v>0.28333333333333333</v>
      </c>
      <c r="J29" s="20" t="s">
        <v>84</v>
      </c>
      <c r="K29" s="25"/>
      <c r="L29" s="20"/>
      <c r="M29" s="20">
        <f t="shared" ref="M29" si="14">N29+O29+P29+U29</f>
        <v>5</v>
      </c>
      <c r="N29" s="19">
        <v>0</v>
      </c>
      <c r="O29" s="19">
        <v>0</v>
      </c>
      <c r="P29" s="20">
        <v>5</v>
      </c>
      <c r="Q29" s="19">
        <v>0</v>
      </c>
      <c r="R29" s="19">
        <v>0</v>
      </c>
      <c r="S29" s="20">
        <v>5</v>
      </c>
      <c r="T29" s="19">
        <v>0</v>
      </c>
      <c r="U29" s="21">
        <v>0</v>
      </c>
      <c r="V29" s="20">
        <v>1750</v>
      </c>
      <c r="W29" s="20"/>
      <c r="X29" s="21">
        <v>0</v>
      </c>
      <c r="Y29" s="20" t="s">
        <v>69</v>
      </c>
      <c r="Z29" s="32" t="s">
        <v>40</v>
      </c>
      <c r="AA29" s="20">
        <v>0</v>
      </c>
    </row>
    <row r="30" spans="1:27" s="4" customFormat="1" ht="108.75" customHeight="1" x14ac:dyDescent="0.25">
      <c r="A30" s="17">
        <v>20</v>
      </c>
      <c r="B30" s="20" t="s">
        <v>37</v>
      </c>
      <c r="C30" s="21" t="s">
        <v>84</v>
      </c>
      <c r="D30" s="20" t="s">
        <v>80</v>
      </c>
      <c r="E30" s="21">
        <v>6</v>
      </c>
      <c r="F30" s="20" t="s">
        <v>81</v>
      </c>
      <c r="G30" s="20" t="s">
        <v>82</v>
      </c>
      <c r="H30" s="21" t="s">
        <v>59</v>
      </c>
      <c r="I30" s="20">
        <f>26/60</f>
        <v>0.43333333333333335</v>
      </c>
      <c r="J30" s="20" t="s">
        <v>84</v>
      </c>
      <c r="K30" s="25"/>
      <c r="L30" s="20"/>
      <c r="M30" s="20">
        <f t="shared" ref="M30" si="15">N30+O30+P30+U30</f>
        <v>9</v>
      </c>
      <c r="N30" s="19">
        <v>0</v>
      </c>
      <c r="O30" s="19">
        <v>0</v>
      </c>
      <c r="P30" s="20">
        <v>9</v>
      </c>
      <c r="Q30" s="19">
        <v>0</v>
      </c>
      <c r="R30" s="19">
        <v>0</v>
      </c>
      <c r="S30" s="20">
        <v>9</v>
      </c>
      <c r="T30" s="19">
        <v>0</v>
      </c>
      <c r="U30" s="21">
        <v>0</v>
      </c>
      <c r="V30" s="20">
        <v>2088</v>
      </c>
      <c r="W30" s="20"/>
      <c r="X30" s="21">
        <v>0</v>
      </c>
      <c r="Y30" s="20" t="s">
        <v>69</v>
      </c>
      <c r="Z30" s="20" t="s">
        <v>40</v>
      </c>
      <c r="AA30" s="20">
        <v>0</v>
      </c>
    </row>
    <row r="31" spans="1:27" x14ac:dyDescent="0.2">
      <c r="I31" s="7">
        <f>SUM(I11:I30)</f>
        <v>8.0666666666666647</v>
      </c>
    </row>
  </sheetData>
  <mergeCells count="29"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X8:X9"/>
    <mergeCell ref="Y8:Y9"/>
    <mergeCell ref="Z8:Z9"/>
    <mergeCell ref="K7:K9"/>
    <mergeCell ref="L7:L9"/>
    <mergeCell ref="M7:U7"/>
    <mergeCell ref="V7:V9"/>
    <mergeCell ref="M8:M9"/>
    <mergeCell ref="A1:O1"/>
    <mergeCell ref="A3:T3"/>
    <mergeCell ref="A4:T4"/>
    <mergeCell ref="A6:I6"/>
    <mergeCell ref="J6:V6"/>
    <mergeCell ref="H7:H9"/>
    <mergeCell ref="I7:I9"/>
    <mergeCell ref="J7:J9"/>
    <mergeCell ref="N8:P8"/>
    <mergeCell ref="Q8:T8"/>
    <mergeCell ref="U8:U9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</dc:creator>
  <cp:lastModifiedBy>ElenaR</cp:lastModifiedBy>
  <cp:lastPrinted>2017-08-01T11:59:23Z</cp:lastPrinted>
  <dcterms:created xsi:type="dcterms:W3CDTF">2017-07-13T06:24:26Z</dcterms:created>
  <dcterms:modified xsi:type="dcterms:W3CDTF">2017-08-01T13:02:50Z</dcterms:modified>
</cp:coreProperties>
</file>