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<sst xmlns="http://schemas.openxmlformats.org/spreadsheetml/2006/main" count="1153" uniqueCount="644">
  <si>
    <t>68 часов 45 минут</t>
  </si>
  <si>
    <t xml:space="preserve">                                                           услуг электросетевой организации  МУП "Горэлектросеть" г. Кузнецк</t>
  </si>
  <si>
    <t xml:space="preserve">                                                           услуг электросетевой организации МУП "Горэлектросеть" г. Кузнецк</t>
  </si>
  <si>
    <t xml:space="preserve">                                                   за февраль 2011г.</t>
  </si>
  <si>
    <t xml:space="preserve"> 45 минут</t>
  </si>
  <si>
    <t>24 минут</t>
  </si>
  <si>
    <t>1 час 9 минут</t>
  </si>
  <si>
    <t xml:space="preserve">                                                   за март 2011г.</t>
  </si>
  <si>
    <t>5 часов 31 минут</t>
  </si>
  <si>
    <t xml:space="preserve">                                                   за апрель 2011г.</t>
  </si>
  <si>
    <t>Фидер №48 п/ст "Кузнецк" "Земля" с 18-54 по 19-41 Причина отключения - не годен фидер №48 п/ст "Кузнецк"</t>
  </si>
  <si>
    <t>Фидер №5 п/ст. "Кузнецк" от "МТЗ" с 19-00 по 21-03. Причина отключения-не годен фидер №5 п/ст "Кузнецк".</t>
  </si>
  <si>
    <t>2 час 3 минуты</t>
  </si>
  <si>
    <t xml:space="preserve">                                                   за май 2011г.</t>
  </si>
  <si>
    <t xml:space="preserve"> Фидер №1 п/ст. "Тяговая"                                                           с 16-30 по 17-01. Причина отключения - не обнаружина</t>
  </si>
  <si>
    <t xml:space="preserve">                                                   за июнь 2011г.</t>
  </si>
  <si>
    <t>до 10 мин.</t>
  </si>
  <si>
    <t>до 20 мин.</t>
  </si>
  <si>
    <t>до 30 мин.</t>
  </si>
  <si>
    <t>до 1 час.</t>
  </si>
  <si>
    <t>больше 1 часа.</t>
  </si>
  <si>
    <t xml:space="preserve">                                                   за сентябрь 2011г.</t>
  </si>
  <si>
    <t>Фид.№1 п/ст. "Кузнецк"</t>
  </si>
  <si>
    <t>Фид.№9 п/ст. "Тяговая"</t>
  </si>
  <si>
    <t>Фид. 4 п/ст. "Тяговая"</t>
  </si>
  <si>
    <t>Фид. 6 п/ст. "Тяговая"</t>
  </si>
  <si>
    <t>Фид. 8 п/ст. "Тяговая"</t>
  </si>
  <si>
    <t>Фид. 10 п/ст. "Тяговая"</t>
  </si>
  <si>
    <t>2 часа 49 минут</t>
  </si>
  <si>
    <t>Фид.№11 ТЭЦ-3</t>
  </si>
  <si>
    <t>Фид.№52 п/ст. "Кузнецк"</t>
  </si>
  <si>
    <t>Фид. №1 п/с. "Кузнецк"</t>
  </si>
  <si>
    <t>Фид. №17 ТЭЦ-3</t>
  </si>
  <si>
    <t>17минут</t>
  </si>
  <si>
    <t>15 часов 51 минута</t>
  </si>
  <si>
    <t xml:space="preserve">                                                   за октябрь 2011г.</t>
  </si>
  <si>
    <t xml:space="preserve"> Фидер №25 "ТЭЦ-3" </t>
  </si>
  <si>
    <t xml:space="preserve"> Фидер №1 п/ст "Кузнецк" </t>
  </si>
  <si>
    <t>23 минуты</t>
  </si>
  <si>
    <t xml:space="preserve"> Фидер №1 п/ст. "Тяговая"             </t>
  </si>
  <si>
    <t xml:space="preserve"> Фидер №10 п/ст "Тяговая"   </t>
  </si>
  <si>
    <t>Фид №46 п/ст. "Кузнецк"</t>
  </si>
  <si>
    <t xml:space="preserve"> Фидер №5 п/ст "Кузнецк" </t>
  </si>
  <si>
    <t xml:space="preserve"> Фидер №42 п/ст "Дружба"          </t>
  </si>
  <si>
    <t>4 часа 29 минут</t>
  </si>
  <si>
    <t xml:space="preserve">                                                   за ноябрь 2011г.</t>
  </si>
  <si>
    <t>Фидер №22 п/ст. "Кузнецк" от МТЗ                                                                  с 18-00 по 18-26. Причина отключения - упало дерево на ВЛ Кустарная пл.11</t>
  </si>
  <si>
    <t xml:space="preserve"> Фидер №7 п/ст. "Тяговая"                                                                  с 15-55 по 18-26. Причина отключения - упало дерево на ВЛ-6кВ около бывшего ДЭП-84 между ТП-73 и ТП-105 </t>
  </si>
  <si>
    <t xml:space="preserve"> Городская больница от ТП-86                                                                  с 15-10 по 18-20. Причина отключения - порвали кабель 0,4 кВ, кабель востановлен и включен.</t>
  </si>
  <si>
    <t xml:space="preserve"> Трансформатор в ТП-196                                                        с 20-10 по 20-29 включен резервный трансформатор №2. Причина отключения - возгорание трасформатора № 1</t>
  </si>
  <si>
    <t xml:space="preserve">                                                   за июль 2011г.</t>
  </si>
  <si>
    <t>Фидер №1 п/ст. "Тяговая"                                                                  с 00-33 по 01-17. Причина отключения - не обнаружина</t>
  </si>
  <si>
    <t xml:space="preserve"> Фидер №1 п/ст. "Тяговая"                                                                  с 19-13 по 19-56. Причина отключения - не обнаружина</t>
  </si>
  <si>
    <t>Фидер №1 п/ст. "Тяговая"                                                                  с 04-53 по 05-37. Причина отключения - не выявлена</t>
  </si>
  <si>
    <t>Фидер №5 п/ст. "Кузнецк" с 06-44 по 09-38. Причина отключения - неисправен КЛ-6кВ с РП-6 ячейка №5 до ТП-196, с РП-6 ячейка № 21 до ТП-45 и с ТП-154 до ТП-189</t>
  </si>
  <si>
    <t xml:space="preserve"> Фидер №42 п/ст. "Дружба" от отсечки с 06-44 по 09-38. Причина отключения - неисправен КЛ-6кВ фидер №42 п/ст. "Дружба". </t>
  </si>
  <si>
    <t>Фидер №7 п/ст. "Кузнецк"                                                                  с 11-42 по 12-55. Причина отключения - повредили опору 6 кВ по ул. Правды д.88 "Б"</t>
  </si>
  <si>
    <t xml:space="preserve"> Фидер №1 п/ст. "Тяговая"                                                                  с 15-18 по 18-00. Причина отключения - неисправен КЛ-6кВ с ТП-108 выход на ВЛ-6кВ</t>
  </si>
  <si>
    <t xml:space="preserve"> Фидер №42 п/ст. "Дружба"                                                                  с 18-03 по 18-15. причина отключения - гроза</t>
  </si>
  <si>
    <t xml:space="preserve"> Фидер №10 п/ст. "Тяговая"                                                                  с 18-21 по 21-29. Причина отключения - от грозы и сильноговетра с дождём упали 2 опоры ВЛ-6кВ на ТП-213</t>
  </si>
  <si>
    <t xml:space="preserve"> Фидер №42 п/ст. "Дружба" от отсечки                                                                  с 09-07 по 10-09. Причина отключения - повреждения в ТП-196 сгорели предохранители 6 кВ</t>
  </si>
  <si>
    <t xml:space="preserve"> Фидер №42 п/ст. "Дружба"                                                                  с 18-42 по 19-08. Причина отключения - отключение ВЛ-110 кВ п/ст. " Кузнецк - Дружба"</t>
  </si>
  <si>
    <t xml:space="preserve"> Фидер №9 п/ст. "Тяговая"                                                                  с 15-09 по 16-42. Причина отключения - не обнаружина</t>
  </si>
  <si>
    <t xml:space="preserve">                                                   за август 2011г.</t>
  </si>
  <si>
    <t xml:space="preserve"> Фидер №5 п/ст. "Кузнецк" с 00-34 по 01-38. Причина отключения - повреждение в ТП-145, залило сильным дождём.</t>
  </si>
  <si>
    <t xml:space="preserve"> Фидер № 42 п/ст. "Дружба" с 05-47 по 05-57. Причина отключения - повреждений не обнаружино</t>
  </si>
  <si>
    <t xml:space="preserve"> Фидер №72 п/ст "Кузнецк"  с 18-52 по 23-45 и ТП-8 вкл. в 07-01 23.08.2011. Причина отключения - неисправна КЛ-6кВ с ТП-237 на ТП-144 и повреждения на ВЛ-6кВ с ТП-8 на  ТП-10 </t>
  </si>
  <si>
    <t xml:space="preserve"> Фидер №1 п/ст. "Тяговая" с 17-38 по 17-59. Причина отключения - повредили саму КЛ-6кВ фидерра №1 п/ст. "Кузнецк" до ТП-203</t>
  </si>
  <si>
    <t>МВ - 6 кВ в РП-6 яч.№ 13 вход фидер №42 п/ст. "Дружба" с 11-15 по 12-00 . Причина отключения - в ТП-126а перекрыло рубильник 0,4 кВ</t>
  </si>
  <si>
    <t>МВ-6кВ в РП-6 яч.№13 вход фидер № 42 п/ст "Дружба"с 12-24 по 12-48. Причина отключения-в ТП-126а перекрыло рубильник 0,4 кВ.</t>
  </si>
  <si>
    <t xml:space="preserve"> Фидер №8 п/ст "Тяговая" "Отсечка" с 13-30 по 17-30. Причина отключения - упали две опоры 6 кВ на отпайку на ТП-180 "Желудков"</t>
  </si>
  <si>
    <t xml:space="preserve"> Фидер №6 п/ст. "Тяговая"  с 04-10 по 05-00. Причина отключения - не исправен кабель 6кВ с РП-5 ячейка №4 до ТП-190</t>
  </si>
  <si>
    <t>Фидер №1 п/ст. "Кузнецк" с 13-15 по 13-56. Причина отключения - не исправен кабель 6кВ с ТП-202 до ТП-205</t>
  </si>
  <si>
    <t>Фидер №17 п/ст. "ТЭЦ" "Земля"                      с 02-35 по 03-23. Причина отключения - не годен КЛ-6кВ на ТП-174 не обнаружена</t>
  </si>
  <si>
    <t>Фидер №53 п/ст. "Кузнецк" с 03-30 по 05-09. Причина отключения не обнаружена.</t>
  </si>
  <si>
    <t xml:space="preserve"> Фидера №4 "Кузнецк" с 05-20 по 05-55. Причина отключения не обнаружена.</t>
  </si>
  <si>
    <t>Фидер №42 п/ст. "Дружба"  "МТО" с 08-17 по 09-20. Причина отключения - обрыв двух линейных проводов 6 кВ экскаватором подрядчиков п/ст "Дружба".</t>
  </si>
  <si>
    <t xml:space="preserve"> Фидер №7 п/ст. "Тяговая" "Отсечка"                                                                  с 15-45 по 16-10. Причина оключения - в районе дачь "Долгушино" снят сук с ВЛ - 6 кВ служба "РЭС" (Анохин)</t>
  </si>
  <si>
    <t xml:space="preserve"> Фидер №25 "ТЭЦ-3" с 18-22 по 19-20. Причина отключения - не обнаружена</t>
  </si>
  <si>
    <t xml:space="preserve"> Фидер №48 п/ст "Кузнецк" от МТЗ с 08-04 по 09-25. Причина оключения - упал сук на гребёнку у ТП-112</t>
  </si>
  <si>
    <t xml:space="preserve"> Фидер №11 "ТЭЦ-3" "Земля"                                                                  с 6-57 по 7-25. Причина отключения - не исправен КЛ-6кВ на ТП-165</t>
  </si>
  <si>
    <t xml:space="preserve"> Фидер №17 "ТЭЦ-3" от МТЗ                            с 8-35 по 9-24. Причнина отключения - не обнаружина</t>
  </si>
  <si>
    <t>Фидер №7 п/ст. "Тяговая"                                                                  с 00-40 по 09-10. Причина отключения - не исправен грозоразрядник с ТП-105 на ТП-183</t>
  </si>
  <si>
    <t xml:space="preserve"> МВ-6кВ яч № 10 ЦРП с 11-00 по 13-08. Причина отключения - повредили КЛ-6кВ с ТП-76 на ТП-157 </t>
  </si>
  <si>
    <t xml:space="preserve">МВ-6кВ яч.№1 ЦРП с 09-57 по 10-21. Причина отключения - повредили КЛ-6кВ с   ТП-128 на ТП-199 </t>
  </si>
  <si>
    <t>25 минут</t>
  </si>
  <si>
    <t>58 минут</t>
  </si>
  <si>
    <t>1 час 21 минута</t>
  </si>
  <si>
    <t>3 часа 15 минут</t>
  </si>
  <si>
    <t xml:space="preserve"> Фидер №52 п/ст. "Кузнецк" от МТЗ                                                                  с 8-31 по 10-40. Причина отключения - не обнаружина</t>
  </si>
  <si>
    <t>2 часа 9 минут</t>
  </si>
  <si>
    <t>8 часов 30 минут</t>
  </si>
  <si>
    <t>2 часа 31 минута</t>
  </si>
  <si>
    <t>3 часа 10 минут</t>
  </si>
  <si>
    <t xml:space="preserve">44 минуты </t>
  </si>
  <si>
    <t>2 часа 54 минуты</t>
  </si>
  <si>
    <t>1 час 13 минут</t>
  </si>
  <si>
    <t>3 часа 8 минут</t>
  </si>
  <si>
    <t>1 час 33 мин</t>
  </si>
  <si>
    <t>18 часов 15 минут</t>
  </si>
  <si>
    <t>4 часа 53 минуты</t>
  </si>
  <si>
    <t>2 часа 8 минут</t>
  </si>
  <si>
    <t>24 минуты</t>
  </si>
  <si>
    <t>9 часов</t>
  </si>
  <si>
    <t>16 часав 13 минут</t>
  </si>
  <si>
    <t>6 часов 55 минут</t>
  </si>
  <si>
    <t xml:space="preserve"> Фидер №5 п/ст "Кузнецк"  с 16-19 по 17-59</t>
  </si>
  <si>
    <t>Фидер №7 п/ст "Кузнецк"  с 16-19 по 16-35</t>
  </si>
  <si>
    <t xml:space="preserve"> Фидер №7 п/ст. "Тяговая"  с 14-40 по 15-07</t>
  </si>
  <si>
    <t>Фидер №48 п/ст. "Кузнецк" с 14-46 по 16-19</t>
  </si>
  <si>
    <t xml:space="preserve"> Фидер №6 п/ст "Тяговая" с 7-55 по 8-38</t>
  </si>
  <si>
    <t xml:space="preserve"> Фидер №5 п/ст "Тяговая" с 6-42  по 7-38</t>
  </si>
  <si>
    <t>12.05.2010.</t>
  </si>
  <si>
    <t xml:space="preserve"> Фидер №1 п/ст. "Тяговая"                                                                  с 13-51 по 15-16</t>
  </si>
  <si>
    <t xml:space="preserve"> Фидер №48 п/ст. "Кузнецк"                                       с 07-53 по 8-27 </t>
  </si>
  <si>
    <t xml:space="preserve"> Фидер №52 п/ст "Кузнецк"                                                 с 15-47 по 17-04</t>
  </si>
  <si>
    <t xml:space="preserve"> Фидер №5 п/ст "Кузнецк"                                                 с 03-10 по 05-10</t>
  </si>
  <si>
    <t>Фидер №8 п/ст "Кузнецк"                                                 с 03-10 по 04-15</t>
  </si>
  <si>
    <t xml:space="preserve"> Фидер №10 п/ст "Тяговая"                                                 с 12-20 по 13-15</t>
  </si>
  <si>
    <t xml:space="preserve"> Фидер №8 п/ст "Тяговая"                                                 с 19-55 по 21-15</t>
  </si>
  <si>
    <t xml:space="preserve"> Фидер №5 п/ст "Кузнецк"                                                 с 3-47 по 4-19</t>
  </si>
  <si>
    <t xml:space="preserve"> Фидер №42 п/ст "Дружба"                                                 с 13-40 по 14-24</t>
  </si>
  <si>
    <t xml:space="preserve"> Фидер №1 п/ст "Тяговая"                                                 с 13-55 по 15-26</t>
  </si>
  <si>
    <t xml:space="preserve"> Фидер №53 п/ст "Кузнецк"                                                 с 17-05 по 17-09</t>
  </si>
  <si>
    <t xml:space="preserve"> Фидер №1 п/ст. "Тяговая"                                                           с 14-15 по 16-57</t>
  </si>
  <si>
    <t>Фидер №1 п/ст. "Тяговая"                                                                  с 12-05 по 12-32</t>
  </si>
  <si>
    <t xml:space="preserve"> Фидер №1 п/ст. "Тяговая"                                                                  с 15-22 по 16-18</t>
  </si>
  <si>
    <t>Фидер №1 п/ст. "Тяговая"                                                                  с 12-45 по 13-30</t>
  </si>
  <si>
    <t xml:space="preserve"> Фидер №5 п/ст. "Тяговая"                                                                  с 11-30 по 11-51</t>
  </si>
  <si>
    <t xml:space="preserve"> Фидер №7 п/ст. "Тяговая"                                                                  с 14-44 по 18-07</t>
  </si>
  <si>
    <t>Фидер №1 п/ст. "Тяговая"                                                                  с 12-20 по 12-55</t>
  </si>
  <si>
    <t xml:space="preserve"> Фидер №1 п/ст. "Тяговая"                                                                  с 14-25 по 16-25</t>
  </si>
  <si>
    <t xml:space="preserve"> Фидер №1 п/ст. "Тяговая"                                                                  с 16-43 по 18-55</t>
  </si>
  <si>
    <t xml:space="preserve"> Фидер №53 п/ст. "Кузнецк"                                                                  с 13-41 по 14-18</t>
  </si>
  <si>
    <t xml:space="preserve"> Фидер №1 п/ст. "Тяговая"                                                                  с 14-45 по 16-10</t>
  </si>
  <si>
    <t xml:space="preserve"> Фидер №1 п/ст. "Тяговая"                                                                  с 17-15 по 18-30</t>
  </si>
  <si>
    <t xml:space="preserve"> Фидер №52 п/ст. "Кузнецк"                                                                  с 13-23 по 16-44</t>
  </si>
  <si>
    <t xml:space="preserve"> Фидер №1 п/ст. "Тяговая"                                                                  с 18-15 по 19-10</t>
  </si>
  <si>
    <t xml:space="preserve"> Фидер №7 п/ст. "Тяговая" от 9-57 по                                    10-25</t>
  </si>
  <si>
    <t xml:space="preserve"> Фидер №7 п/ст. "Тяговая" от 9-50 по                                                            12-20</t>
  </si>
  <si>
    <t xml:space="preserve"> Фидер №8 п/ст. "Кузнецк"  с 09-08 по 09-42</t>
  </si>
  <si>
    <t xml:space="preserve"> Фидер № 6 п/ст. "Кузнецк"  с 09-43 по 10-54</t>
  </si>
  <si>
    <t xml:space="preserve"> Фидер № 6 п/ст. "Тяговая"  с 13-21 по 13-58</t>
  </si>
  <si>
    <t xml:space="preserve"> Фидер №25 п/ст. "Кузнецк" с 11-30 по 12-30</t>
  </si>
  <si>
    <t xml:space="preserve"> Фидер №7 п/ст. "Тяговая" с  10-49 по 14-27</t>
  </si>
  <si>
    <t xml:space="preserve"> Фидер №25 п/ст "Кузнецк" с11-10 по 15-03</t>
  </si>
  <si>
    <t xml:space="preserve"> Фидер №11 п/ст. "ТЭЦ-3 с 12-51 по 13-22</t>
  </si>
  <si>
    <t xml:space="preserve"> Фидер №17 п/ст. "ТЭЦ-3 с 12-51 по  13-22</t>
  </si>
  <si>
    <t xml:space="preserve"> Фидер №22 п/ст. "ТЭЦ-3 с 12-51 по 13-22</t>
  </si>
  <si>
    <t xml:space="preserve"> Фидер №18 п/ст. "ТЭЦ-3 с 12-51 по  13-22</t>
  </si>
  <si>
    <t xml:space="preserve"> Фидер №52 п/ст "Кузнецк" с 09-45 по  11-40</t>
  </si>
  <si>
    <t xml:space="preserve"> Фидер №4 п/ст "Кузнецк" с 12-56 по 13-04</t>
  </si>
  <si>
    <t xml:space="preserve"> Фидер №8 п/ст "Кузнецк" с 12-56 по 13-04</t>
  </si>
  <si>
    <t>Фидер №6 п/ст "Кузнецк" с 12-56 по 13-04</t>
  </si>
  <si>
    <t>Фидер №8 п/ст. "Тяговая" с 8-35 по 9-10</t>
  </si>
  <si>
    <t xml:space="preserve"> Фидер №8 п/ст "Кузнецк" с 15-38 по 15-57</t>
  </si>
  <si>
    <t xml:space="preserve"> Фидер №31 п/ст "Кузнецк" с 15-38 по 17-11</t>
  </si>
  <si>
    <t>Фидер №7 п/ст. "Тяговая" с 8-45 по  09-06</t>
  </si>
  <si>
    <t xml:space="preserve"> Фидер №7 п/ст. "Тяговая" с 09-09 по  09-47</t>
  </si>
  <si>
    <t xml:space="preserve"> Фидер №1 п/ст. "Тяговая" с 16-10 по  18-35</t>
  </si>
  <si>
    <t xml:space="preserve"> Фидер №1 п/ст "Кузнецк" с 16-35 по  17-15</t>
  </si>
  <si>
    <t xml:space="preserve"> Фидер №1 п/ст. "Тяговая" с 13-36 по  15-00</t>
  </si>
  <si>
    <t xml:space="preserve"> Фидер № 6 п/ст. "Тяговая"  с 14-41 по 16-01</t>
  </si>
  <si>
    <t xml:space="preserve"> Фидер № 1 п/ст. "Тяговая"  с 17-38 по 18-20</t>
  </si>
  <si>
    <t xml:space="preserve"> Фидер № 1 п/ст. "Тяговая"  с 18-29 по 19-40</t>
  </si>
  <si>
    <t xml:space="preserve"> Фидер № 7 п/ст. "Тяговая"  с 19-54 по  20-43</t>
  </si>
  <si>
    <t xml:space="preserve"> Фидер №53 п/ст "Кузнецк" с 20-20 по   20-47</t>
  </si>
  <si>
    <t xml:space="preserve"> Фидер № 8 п/ст. "Тяговая"  с 22-22 по  22-34</t>
  </si>
  <si>
    <t xml:space="preserve"> Фидер № 7 п/ст. "Тяговая"  с 22-22 по  22-52</t>
  </si>
  <si>
    <t xml:space="preserve"> Фидер №42 п/ст. "Дружба с 14-47 по 16-53</t>
  </si>
  <si>
    <t xml:space="preserve"> Фидер №31 п/ст "Кузнецк" с 14-51 по 15-05</t>
  </si>
  <si>
    <t xml:space="preserve"> Фидер №52 п/ст "Кузнецк" с 11-30 по  11-57</t>
  </si>
  <si>
    <t xml:space="preserve"> Фидер №31 п/ст "Кузнецк" с 13-30 по 14-20</t>
  </si>
  <si>
    <t xml:space="preserve"> Фидер №17 п/ст "ТЭЦ-3" с 09-41 по 09-42</t>
  </si>
  <si>
    <t xml:space="preserve"> Фидер №4 п/ст "Кузнецк" с 09-43 по  10-10</t>
  </si>
  <si>
    <t xml:space="preserve"> Фидер №7 п/ст "Тяговая" с 16-43 по  17-10</t>
  </si>
  <si>
    <t xml:space="preserve"> Фидер №7 п/ст "Тяговая" с 11-31 по  11-48</t>
  </si>
  <si>
    <t xml:space="preserve"> Фидер №1 п/ст "Тяговая" с 13-09 по 13-57</t>
  </si>
  <si>
    <t xml:space="preserve"> Фидер №1 п/ст "Тяговая" с 14-24 по  15-17</t>
  </si>
  <si>
    <t xml:space="preserve"> Фидер №1 п/ст "Тяговая" с 08-40 по  10-20</t>
  </si>
  <si>
    <t>Фидер №8 п/ст "Тяговая" с 11-29 по 11-44</t>
  </si>
  <si>
    <t xml:space="preserve"> Фидер № 7 п/ст. "Тяговая"  с 0-10 по  0-32</t>
  </si>
  <si>
    <t xml:space="preserve"> Фидер № 42 п/ст. "Дружба"  с 1-55 по   2-21</t>
  </si>
  <si>
    <t xml:space="preserve"> Фидер № 42 п/ст. "Дружба"  с 2-35 по  3-05</t>
  </si>
  <si>
    <t>Фидер № 42 п/ст. "Дружба"  с 3-09 по  03-39</t>
  </si>
  <si>
    <t xml:space="preserve"> Фидер № 5 п/ст. "Кузнецк"  с 10-00  по 11-38</t>
  </si>
  <si>
    <t xml:space="preserve"> Фидер №72 п/ст. "Кузнецк" с 15-50 по 16-35. Причина отключения -не годен КЛ- 6кВ в РП-4.</t>
  </si>
  <si>
    <t xml:space="preserve"> Фидер №6 п/ст. "Тяговая" с 20-51 по 21-05. Причина сгорели предохранители 6кВ                            в ТП-237.</t>
  </si>
  <si>
    <t xml:space="preserve"> Фидер №17 п/ст. "Кузнецк" с 11-03 по 11-37 . Причина отключения - порвали КЛ-6кВ с ТП-30 до ТП-34</t>
  </si>
  <si>
    <t xml:space="preserve"> Фидер №25 "ТЭЦ-3" с 05-06 по 06-10. Причина отключения не обнаружена.</t>
  </si>
  <si>
    <t xml:space="preserve"> Фидер №11 "ТЭЦ-3" с 10-28 по 10-37. </t>
  </si>
  <si>
    <t xml:space="preserve"> Фидер №18 "ТЭЦ-3" с 10-28 по 11-12 </t>
  </si>
  <si>
    <t xml:space="preserve"> Фидер №8 п/ст "Кузнецк"  с 13-35 по 13-52. Причина отключения -не годен сам фидер.</t>
  </si>
  <si>
    <t xml:space="preserve"> Фидер №5 п/ст. "Кузнецк" с 08-35 по 09-37. Причина сгорели предохранители 6кВ в                                      ТП-170</t>
  </si>
  <si>
    <t xml:space="preserve"> Фидер № 72 п/ст. "Кузнецк" с 06-47 по 06-59. Причина отключения -перекрыло                                        рубильник 0,4кВ в ТП-83</t>
  </si>
  <si>
    <t xml:space="preserve"> Фидер №5 п/ст. "Тяговая" с 09-25 по 09-44. Причина отключения не обнаружена.</t>
  </si>
  <si>
    <t xml:space="preserve"> Фидер №8 п/ст "Кузнецк" с 16-21 по  16-25.</t>
  </si>
  <si>
    <t xml:space="preserve"> Фидер №8 п/ст "Кузнецк" с 16-30 по 16-35</t>
  </si>
  <si>
    <t>№</t>
  </si>
  <si>
    <t>Обосновывающие данные для расчета &lt;*&gt;</t>
  </si>
  <si>
    <t>Продолжительность прекращения,час</t>
  </si>
  <si>
    <t>Количество точек присоединения потребителей услуг к электрической сети электросетевой организации,шт.</t>
  </si>
  <si>
    <t xml:space="preserve">                                                            Журнал учета текущей информации о прекращении </t>
  </si>
  <si>
    <t>ИТОГО</t>
  </si>
  <si>
    <t xml:space="preserve">                                                      передачи электрической энергии для потребителей</t>
  </si>
  <si>
    <t xml:space="preserve">                                                           услуг электросетевой организации </t>
  </si>
  <si>
    <t>44 минуты</t>
  </si>
  <si>
    <t>1 час 15 минут</t>
  </si>
  <si>
    <t>1 час 39 минут</t>
  </si>
  <si>
    <t>45 минут</t>
  </si>
  <si>
    <t>19 минут</t>
  </si>
  <si>
    <t>26 минут</t>
  </si>
  <si>
    <t>10 минут</t>
  </si>
  <si>
    <t>-</t>
  </si>
  <si>
    <t>1 час 3 минуты</t>
  </si>
  <si>
    <t>27 минут</t>
  </si>
  <si>
    <t>20 минут</t>
  </si>
  <si>
    <t>2 часа 15 минут</t>
  </si>
  <si>
    <t>49 минут</t>
  </si>
  <si>
    <t>1час 15 минут</t>
  </si>
  <si>
    <t>4 минуты</t>
  </si>
  <si>
    <t>4 часа</t>
  </si>
  <si>
    <t>37 минут</t>
  </si>
  <si>
    <t>31 минута</t>
  </si>
  <si>
    <t>1 час 20 минут</t>
  </si>
  <si>
    <t>2часа</t>
  </si>
  <si>
    <t>41 минута</t>
  </si>
  <si>
    <t>56 минут</t>
  </si>
  <si>
    <t>1 час 1 минута</t>
  </si>
  <si>
    <t>15 минут</t>
  </si>
  <si>
    <t>8 минут</t>
  </si>
  <si>
    <t>43 минуты</t>
  </si>
  <si>
    <t>1час 17 минут</t>
  </si>
  <si>
    <t>18 минут</t>
  </si>
  <si>
    <t>40 минут</t>
  </si>
  <si>
    <t>1 час 38 минут</t>
  </si>
  <si>
    <t>28 минут</t>
  </si>
  <si>
    <t>5 минут</t>
  </si>
  <si>
    <t>47 минут</t>
  </si>
  <si>
    <t>30 минут</t>
  </si>
  <si>
    <t xml:space="preserve">                                                   за февраль 2010г.</t>
  </si>
  <si>
    <t>1 час 40 минут</t>
  </si>
  <si>
    <t>16 минут</t>
  </si>
  <si>
    <t>1 час 56 минут</t>
  </si>
  <si>
    <t xml:space="preserve">                                                   за март 2010г.</t>
  </si>
  <si>
    <t>1 час 33 минуты</t>
  </si>
  <si>
    <t>3 часа 39 минут</t>
  </si>
  <si>
    <t>2 часа 42 минуты</t>
  </si>
  <si>
    <t>1 час 25 минут</t>
  </si>
  <si>
    <t>34 минуты</t>
  </si>
  <si>
    <t>1час 5минут</t>
  </si>
  <si>
    <t>55минут</t>
  </si>
  <si>
    <t>1час 20 минут</t>
  </si>
  <si>
    <t>1 час 31 минута</t>
  </si>
  <si>
    <t>4 минута</t>
  </si>
  <si>
    <t>14часов 3 минуты</t>
  </si>
  <si>
    <t xml:space="preserve">                                                   за май 2010г.</t>
  </si>
  <si>
    <t xml:space="preserve">                                                   за июнь 2010г.</t>
  </si>
  <si>
    <t>21 минут</t>
  </si>
  <si>
    <t>3часа 23 минут</t>
  </si>
  <si>
    <t xml:space="preserve">                                                   за июль 2010г.</t>
  </si>
  <si>
    <t>35 минут</t>
  </si>
  <si>
    <t>2 часа</t>
  </si>
  <si>
    <t>2 часа 12 минут</t>
  </si>
  <si>
    <t>3 часа 21 минута</t>
  </si>
  <si>
    <t>37минут</t>
  </si>
  <si>
    <t>1час  25 минут</t>
  </si>
  <si>
    <t>19 часов 27 минут</t>
  </si>
  <si>
    <t>2 часа 30 минут</t>
  </si>
  <si>
    <t>2 часа 58 минут</t>
  </si>
  <si>
    <t xml:space="preserve">                                                   за август 2010г.</t>
  </si>
  <si>
    <t>1 час 11 минут</t>
  </si>
  <si>
    <t xml:space="preserve">1 час  </t>
  </si>
  <si>
    <t>3 часа 53 минуты</t>
  </si>
  <si>
    <t>1 час 55 минут</t>
  </si>
  <si>
    <t>21 минута</t>
  </si>
  <si>
    <t>38 минут</t>
  </si>
  <si>
    <t>2 часа 25 минут</t>
  </si>
  <si>
    <t>1 ча 24 минуты</t>
  </si>
  <si>
    <t>3 часа 38 минут</t>
  </si>
  <si>
    <t>23 часа 11 минут</t>
  </si>
  <si>
    <t xml:space="preserve">                                                   за сентябрь 2010г.</t>
  </si>
  <si>
    <t>1 минута</t>
  </si>
  <si>
    <t>42 минуты</t>
  </si>
  <si>
    <t>12 минут</t>
  </si>
  <si>
    <t>2 часа 6 минут</t>
  </si>
  <si>
    <t>14 минут</t>
  </si>
  <si>
    <t>50 минут</t>
  </si>
  <si>
    <t>17 минут</t>
  </si>
  <si>
    <t>48 минут</t>
  </si>
  <si>
    <t>1 час 53 минуты</t>
  </si>
  <si>
    <t>22 минуты</t>
  </si>
  <si>
    <t>18 часов 02 минуты</t>
  </si>
  <si>
    <t xml:space="preserve">                                                   за октябрь 2010г.</t>
  </si>
  <si>
    <t xml:space="preserve">                                                   за ноябрь 2010г.</t>
  </si>
  <si>
    <t>1 час 4 минуты</t>
  </si>
  <si>
    <t>12 минуты</t>
  </si>
  <si>
    <t>1 час 2 минуты</t>
  </si>
  <si>
    <t>9 минут</t>
  </si>
  <si>
    <t>3 часа 28 минут</t>
  </si>
  <si>
    <t xml:space="preserve">                                                   за декабрь 2010г.</t>
  </si>
  <si>
    <t>1 час 33 минут</t>
  </si>
  <si>
    <t>Физ.лица</t>
  </si>
  <si>
    <t>Юр. лица</t>
  </si>
  <si>
    <t>за год</t>
  </si>
  <si>
    <t>Фид. № 17 п/ст. "Кузнецк"</t>
  </si>
  <si>
    <t>Фид. № 5 п/ст. "Кузнецк"</t>
  </si>
  <si>
    <t>Фид. № 5 п/ст. "Тяговая"</t>
  </si>
  <si>
    <t>Фид. №8 п/ст "Тяговая"</t>
  </si>
  <si>
    <t>Фид. №5 п/ст. "Кузнецк"</t>
  </si>
  <si>
    <t>3 часа 24 минуты</t>
  </si>
  <si>
    <t xml:space="preserve">                                                   за декабрь 2011г.</t>
  </si>
  <si>
    <t>За год</t>
  </si>
  <si>
    <t>Фид. №10 п/ст "Тяговая"</t>
  </si>
  <si>
    <t>Фид. №9 п/ст "Тяговая"</t>
  </si>
  <si>
    <t>Фид. №5 п/ст "Тяговая"</t>
  </si>
  <si>
    <t>2 минут</t>
  </si>
  <si>
    <t>91час 31 минута</t>
  </si>
  <si>
    <t>8 часов 29 минут</t>
  </si>
  <si>
    <t>Фид. №8 п/ст "Кузнецк"</t>
  </si>
  <si>
    <t xml:space="preserve">                                                   за февраль 2012г.</t>
  </si>
  <si>
    <t>ЦРП яч. №6</t>
  </si>
  <si>
    <t>1 час</t>
  </si>
  <si>
    <t xml:space="preserve"> Фидер №48 п/ст "Кузнецк" </t>
  </si>
  <si>
    <t xml:space="preserve">                                                   за март 2012г.</t>
  </si>
  <si>
    <t xml:space="preserve"> Фидер №72 п/ст "Кузнецк"  </t>
  </si>
  <si>
    <t>1 час 10 минут</t>
  </si>
  <si>
    <t>№ п/п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</si>
  <si>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</si>
  <si>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</si>
  <si>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</si>
  <si>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</si>
  <si>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</si>
  <si>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</si>
  <si>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</si>
  <si>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</si>
  <si>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</si>
  <si>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</si>
  <si>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</si>
  <si>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</si>
  <si>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</si>
  <si>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</si>
  <si>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</si>
  <si>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</si>
  <si>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</si>
  <si>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</si>
  <si>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</si>
  <si>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</si>
  <si>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</si>
  <si>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</si>
  <si>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</si>
  <si>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</si>
  <si>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</si>
  <si>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Должность</t>
  </si>
  <si>
    <t>Ф.И.О.</t>
  </si>
  <si>
    <t>Подпись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</si>
  <si>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</si>
  <si>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</si>
  <si>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</si>
  <si>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</si>
  <si>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</si>
  <si>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</si>
  <si>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</si>
  <si>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</si>
  <si>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</si>
  <si>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</si>
  <si>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</si>
  <si>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</si>
  <si>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</si>
  <si>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</si>
  <si>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</si>
  <si>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</si>
  <si>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</si>
  <si>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</si>
  <si>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</si>
  <si>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</si>
  <si>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</si>
  <si>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Фид. № 8 ПС "Тяговая" </t>
  </si>
  <si>
    <t xml:space="preserve">Фид. № 6  ПС "Тяговая" </t>
  </si>
  <si>
    <t>не исправена КЛ-6кВ</t>
  </si>
  <si>
    <t xml:space="preserve">Фид. № 22 "ТЭЦ-3" </t>
  </si>
  <si>
    <t>Причина не обнаружена</t>
  </si>
  <si>
    <t xml:space="preserve">Фид. № 6 ПС "Кузнецк" </t>
  </si>
  <si>
    <t xml:space="preserve">Фид. № 1  ПС "Тяговая" </t>
  </si>
  <si>
    <t xml:space="preserve">Фид. № 5  ПС "Тяговая" </t>
  </si>
  <si>
    <t xml:space="preserve">Фид. № 5 ПС "Кузнецк" </t>
  </si>
  <si>
    <t xml:space="preserve">Фид. № 72 ПС "Кузнецк" </t>
  </si>
  <si>
    <t xml:space="preserve">Фид. № 42 ПС "Дружба" 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</si>
  <si>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</si>
  <si>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</si>
  <si>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</si>
  <si>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</si>
  <si>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</si>
  <si>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</si>
  <si>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</si>
  <si>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</si>
  <si>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</si>
  <si>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</si>
  <si>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</si>
  <si>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</si>
  <si>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</si>
  <si>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</si>
  <si>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</si>
  <si>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</si>
  <si>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Фид. № 7  ПС "Тяговая" </t>
  </si>
  <si>
    <t xml:space="preserve">Фид. № 42 ПС "Кузнецк" </t>
  </si>
  <si>
    <t xml:space="preserve">Фид. № 52 ПС "Кузнецк"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</si>
  <si>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</si>
  <si>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</si>
  <si>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</si>
  <si>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</si>
  <si>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</si>
  <si>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</si>
  <si>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</si>
  <si>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</si>
  <si>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</si>
  <si>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</si>
  <si>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Фид. № 3 ПС "Фериты" 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</si>
  <si>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</si>
  <si>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</si>
  <si>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</si>
  <si>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</si>
  <si>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</si>
  <si>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</si>
  <si>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</si>
  <si>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</si>
  <si>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</si>
  <si>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</si>
  <si>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</si>
  <si>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</si>
  <si>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Фид. № 7 ПС "Кузнецк" </t>
  </si>
  <si>
    <t>61</t>
  </si>
  <si>
    <t>62</t>
  </si>
  <si>
    <t>63</t>
  </si>
  <si>
    <t>64</t>
  </si>
  <si>
    <t>65</t>
  </si>
  <si>
    <t xml:space="preserve">МУП "Горэлектросеть"  </t>
  </si>
  <si>
    <t>6</t>
  </si>
  <si>
    <t>Не исправность на ТП-232</t>
  </si>
  <si>
    <t>11.01.2014 в 15.55</t>
  </si>
  <si>
    <t>11.01.2014 в 17.05</t>
  </si>
  <si>
    <t>не исправена КЛ-6кВ с ТП-53 до ТП-92</t>
  </si>
  <si>
    <t>26.01.2014 в 02.39</t>
  </si>
  <si>
    <t>26.01.2014 в 03.40</t>
  </si>
  <si>
    <t xml:space="preserve">Фид. №33  ПС "Кузнецк" </t>
  </si>
  <si>
    <t>Журнал учета аварий</t>
  </si>
  <si>
    <t>КЗ  и сработка защит. в ТП-36</t>
  </si>
  <si>
    <t>09.02.2014 в 15.45</t>
  </si>
  <si>
    <t>09.02.2014 в 16.08</t>
  </si>
  <si>
    <t>Неисправность ВЛ-6кВ РЛНД -10</t>
  </si>
  <si>
    <t>13.02.2014 в 12.02</t>
  </si>
  <si>
    <t>13.02.2014 в 12.26</t>
  </si>
  <si>
    <t xml:space="preserve">Фид. № 53 ПС "Кузнецк" </t>
  </si>
  <si>
    <t>25.02.2014 в 22.27</t>
  </si>
  <si>
    <t>25.02.2014 в 23.02</t>
  </si>
  <si>
    <t>12.03.2014 в 15.16</t>
  </si>
  <si>
    <t>12.03.2014 в 15.36</t>
  </si>
  <si>
    <t xml:space="preserve">"отсечка" в ТП-83 </t>
  </si>
  <si>
    <t>не исправена КЛ-6кВ с ТП-144 до ТП-237</t>
  </si>
  <si>
    <t>20.04.2014 в 17.45</t>
  </si>
  <si>
    <t>20.04.2014 в 18.41</t>
  </si>
  <si>
    <t>23.04.2014 в 13.56</t>
  </si>
  <si>
    <t>23.04.2014 в 14.46</t>
  </si>
  <si>
    <t>13.04.2014 в 13.56</t>
  </si>
  <si>
    <t>13.04.2014 в 14.30</t>
  </si>
  <si>
    <t>не исправена КЛ-6кВ с РП-8</t>
  </si>
  <si>
    <t xml:space="preserve">Фид. № 58 ПС "Кузнецк" </t>
  </si>
  <si>
    <t>13.04.2014 в 14.08</t>
  </si>
  <si>
    <t>23.04.2014 в 15.20</t>
  </si>
  <si>
    <t xml:space="preserve">Фид. №8 ПС "Кузнецк" </t>
  </si>
  <si>
    <t>не исправена КЛ-6кВ с ТП-50а до ТП-141</t>
  </si>
  <si>
    <t>Не исправна КЛ-6кВ с ТП-85 на ВЛ-6кВ</t>
  </si>
  <si>
    <t>01.05.2014 в 14.05</t>
  </si>
  <si>
    <t>01.05.2014 в 14.52</t>
  </si>
  <si>
    <t xml:space="preserve">не исправена КЛ-6кВ от ТП-230 </t>
  </si>
  <si>
    <t>01.05.2014 в 16.51</t>
  </si>
  <si>
    <t>01.05.2014 в 17.20</t>
  </si>
  <si>
    <t>Фид.  Поселки</t>
  </si>
  <si>
    <t>01.05.2014 в 18.36</t>
  </si>
  <si>
    <t>02.05.2014 в 12.00</t>
  </si>
  <si>
    <t xml:space="preserve">Фид. № 9 ПС "Тяговая" </t>
  </si>
  <si>
    <t>Сработали грозозащитники от грозы</t>
  </si>
  <si>
    <t>11.05.2014 в 14.07</t>
  </si>
  <si>
    <t>11.05.2014 в 14.30</t>
  </si>
  <si>
    <t>03.05.2014 в 13.40</t>
  </si>
  <si>
    <t>03.05.2014 в 14.00</t>
  </si>
  <si>
    <t xml:space="preserve">Фид. № 10 ПС "Тяговая" </t>
  </si>
  <si>
    <t>не исправена КЛ-6кВ до ТП-119</t>
  </si>
  <si>
    <t>Поиск поврежденного участка ВЛ-6кВ</t>
  </si>
  <si>
    <t>11.05.2014 в 17.49</t>
  </si>
  <si>
    <t>11.05.2014 в 18.02</t>
  </si>
  <si>
    <t>11.05.2014 в 18.16</t>
  </si>
  <si>
    <t>11.05.2014 в 19.43</t>
  </si>
  <si>
    <t>12.05.2014 в 04.13</t>
  </si>
  <si>
    <t>12.05.2014 в 07.02</t>
  </si>
  <si>
    <t>ошибочное вкл. По команде диспетчера РЭС</t>
  </si>
  <si>
    <t>21.05.2014 в 09.01</t>
  </si>
  <si>
    <t>21.05.2014 в 09.23</t>
  </si>
  <si>
    <t>не исправность на ВЛ-0,6кВ  отпайка на ТП-239</t>
  </si>
  <si>
    <t>23.05.2014 в 02.26</t>
  </si>
  <si>
    <t>23.05.2014 в 02.56</t>
  </si>
  <si>
    <t>23.05.2014 в 09.23</t>
  </si>
  <si>
    <t>23.05.2014 в 09.47</t>
  </si>
  <si>
    <t xml:space="preserve">Фид. № 48 ПС "Кузнецк" </t>
  </si>
  <si>
    <t>не исправна КЛ-6кВ от РП-7 до ТП-132</t>
  </si>
  <si>
    <t>27.05.2014 в 14.34</t>
  </si>
  <si>
    <t>27.05.2014 в 15.24</t>
  </si>
  <si>
    <t>27.05.2014 в 19.50</t>
  </si>
  <si>
    <t>27.05.2014 в 21.47</t>
  </si>
  <si>
    <t>27.05.2014 в 20.01</t>
  </si>
  <si>
    <t>27.05.2014 в 20.48</t>
  </si>
  <si>
    <t xml:space="preserve"> Причина не исправна ВЛ-6кВ от ТП-105</t>
  </si>
  <si>
    <t>29.05.2014 в 20.58</t>
  </si>
  <si>
    <t>29.05.2014 в 21.23</t>
  </si>
  <si>
    <t>04.06.2014 в 10.37</t>
  </si>
  <si>
    <t>04.06.2014 в 12.17</t>
  </si>
  <si>
    <t xml:space="preserve">Фид. № 9  ПС "Тяговая" </t>
  </si>
  <si>
    <t xml:space="preserve"> Причина не исправна ВЛ-6кВ от ТП-133</t>
  </si>
  <si>
    <t>07.06.2014 в 04.20</t>
  </si>
  <si>
    <t>07.06.2014 в 04.41</t>
  </si>
  <si>
    <t>Стукнули опору ВЛ-6кВ р-н обувной фабрики</t>
  </si>
  <si>
    <t>07.06.2014 в 08.56</t>
  </si>
  <si>
    <t>07.06.2014 в 09.01</t>
  </si>
  <si>
    <t>Сбили опору ВЛ-6кВ</t>
  </si>
  <si>
    <t>07.06.2014 в 17.45</t>
  </si>
  <si>
    <t>07.06.2014 в 18.00</t>
  </si>
  <si>
    <t>Прохождение грозового фронта</t>
  </si>
  <si>
    <t>09.06.2014 в 19.22</t>
  </si>
  <si>
    <t>09.06.2014 в 19.35</t>
  </si>
  <si>
    <t>11.06.2014 в 19.28</t>
  </si>
  <si>
    <t>11.06.2014 в 19.42</t>
  </si>
  <si>
    <t>27.06.2014 в 18.45</t>
  </si>
  <si>
    <t>27.06.2014 в 19.10</t>
  </si>
  <si>
    <t>не исправена КЛ-6кВ от РП-4</t>
  </si>
  <si>
    <t>04.07.2014 в 18.42</t>
  </si>
  <si>
    <t>04.07.2014 в 19.02</t>
  </si>
  <si>
    <t>05.07.2014 в 19.38</t>
  </si>
  <si>
    <t>05.07.2014 в 19.58</t>
  </si>
  <si>
    <t>16.07.2014 в 11.07</t>
  </si>
  <si>
    <t>16.07.2014 в 11.57</t>
  </si>
  <si>
    <t>18.07.2014 в 06.10</t>
  </si>
  <si>
    <t>18.07.2014 в 07.11</t>
  </si>
  <si>
    <t>31.07.2014 в 11.04</t>
  </si>
  <si>
    <t>31.07.2014 в 11.40</t>
  </si>
  <si>
    <t xml:space="preserve">не исправена КЛ-6кВ </t>
  </si>
  <si>
    <t>31.07.2014 в 11.47</t>
  </si>
  <si>
    <t>31.07.2014 в 12.07</t>
  </si>
  <si>
    <t>19.08.2014 в 06.19</t>
  </si>
  <si>
    <t>19.08.2014 в 06.40</t>
  </si>
  <si>
    <t>Не исправность РЛНД на ТП-232</t>
  </si>
  <si>
    <t>Не исправность КЛ-6кВ до РП-7</t>
  </si>
  <si>
    <t>19.08.2014 в 23.20</t>
  </si>
  <si>
    <t>19.08.2014 в 24.20</t>
  </si>
  <si>
    <t xml:space="preserve">Фид. № 17 "ТЭЦ-3" </t>
  </si>
  <si>
    <t>26.08.2014 в 08.29</t>
  </si>
  <si>
    <t>26.08.2014 в 08.49</t>
  </si>
  <si>
    <t>Производство земляных работ</t>
  </si>
  <si>
    <t>27.08.2014 в 15.49</t>
  </si>
  <si>
    <t>27.08.2014 в 16.42</t>
  </si>
  <si>
    <t>28.08.2014 в 10.20</t>
  </si>
  <si>
    <t>28.08.2014 в 11.26</t>
  </si>
  <si>
    <t>Пробило грозоразрядник и проходной изолятор</t>
  </si>
  <si>
    <t>28.08.2014 в 10.36</t>
  </si>
  <si>
    <t>не исправена КЛ-6кВ в ТП-133</t>
  </si>
  <si>
    <t>02.09.2014 в 10.29</t>
  </si>
  <si>
    <t>02.09.2014 в 11.29</t>
  </si>
  <si>
    <t>не исправена КЛ-6кВ с ТП-111 до ТП-111а</t>
  </si>
  <si>
    <t>21.09.2014 в 20.04</t>
  </si>
  <si>
    <t>21.09.2014 в 20.20</t>
  </si>
  <si>
    <t>Не исправность КЛ-6кВ с ТП-173  до РП-7</t>
  </si>
  <si>
    <t>30.09.2014 в 16.07</t>
  </si>
  <si>
    <t>30.09.2014 в 16.42</t>
  </si>
  <si>
    <t>Отключение неисправного трансформатора на Долгушенских дачах</t>
  </si>
  <si>
    <t>08.10.2014 в 12.05</t>
  </si>
  <si>
    <t>08.10.2014 в 12.50</t>
  </si>
  <si>
    <t>09.10.2014 в 11.36</t>
  </si>
  <si>
    <t>09.10.2014 в 13.04</t>
  </si>
  <si>
    <t>08.10.2014 в 16.03</t>
  </si>
  <si>
    <t>08.10.2014 в 16.13</t>
  </si>
  <si>
    <t>12.10.2014 в 13.35</t>
  </si>
  <si>
    <t>12.10.2014 в 14.36</t>
  </si>
  <si>
    <t>15.10.2014 в 12.03</t>
  </si>
  <si>
    <t>15.10.2014 в 12.16</t>
  </si>
  <si>
    <t>Не исправность КЛ-6кВ с РП-7 до ТП-132</t>
  </si>
  <si>
    <t>17.10.2014 в 03.48</t>
  </si>
  <si>
    <t>17.10.2014 в 04.41</t>
  </si>
  <si>
    <t>22.10.2014 в 18.35</t>
  </si>
  <si>
    <t>22.10.2014 в 19.18</t>
  </si>
  <si>
    <t xml:space="preserve">Фид. № 8,6,10 ПС "Тяговая" </t>
  </si>
  <si>
    <t>неисправность в ПС "Тяговая"</t>
  </si>
  <si>
    <t>18.10.2014 в 15.47</t>
  </si>
  <si>
    <t>18.10.2014 в 16.48</t>
  </si>
  <si>
    <t>Несанкционированные земляные работы</t>
  </si>
  <si>
    <t>29.10.2014 в 15.47</t>
  </si>
  <si>
    <t>29.10.2014 в 15.58</t>
  </si>
  <si>
    <t xml:space="preserve">Фид. № 39 ПС "Кузнецк" </t>
  </si>
  <si>
    <t>17.11.2014 в 14.40</t>
  </si>
  <si>
    <t>17.11.2014 в 14.50</t>
  </si>
  <si>
    <t xml:space="preserve">Фид. № 61 ПС "Кузнецк" </t>
  </si>
  <si>
    <t>20.11.2014 в 09.43</t>
  </si>
  <si>
    <t>20.11.2014 в 10.21</t>
  </si>
  <si>
    <t>20.11.2014 в 10.22</t>
  </si>
  <si>
    <t xml:space="preserve">не санкционированные землянные работы </t>
  </si>
  <si>
    <t>15.12.2014 в 14.58</t>
  </si>
  <si>
    <t>15.12.2014 в 16.32</t>
  </si>
  <si>
    <t xml:space="preserve">Фид. № 17 ПС "Кузнецк" </t>
  </si>
  <si>
    <t>В ТП-172 отгорела шина 6кВ</t>
  </si>
  <si>
    <t>17.12.2014 в 16.20</t>
  </si>
  <si>
    <t>17.12.2014 в 16.39</t>
  </si>
  <si>
    <t>неисправна КЛ 6кВ</t>
  </si>
  <si>
    <t>23.12.2014 в 03.15</t>
  </si>
  <si>
    <t>23.12.2014 в 04.20</t>
  </si>
  <si>
    <t>23.12.2014 в 05.00</t>
  </si>
  <si>
    <t xml:space="preserve"> Причина не исправна КЛ-6кВ от ТП-16</t>
  </si>
  <si>
    <t>Не исправность на ТП-10</t>
  </si>
  <si>
    <t>25.12.2014 в 00.04</t>
  </si>
  <si>
    <t>25.12.2014 в 00.05</t>
  </si>
  <si>
    <t>25.12.2014 в 00.35</t>
  </si>
  <si>
    <t xml:space="preserve">Вышел из строя изолятор </t>
  </si>
  <si>
    <t>25.12.2014 в 01.16</t>
  </si>
  <si>
    <t>МУП "Горэлектросеть"                                               МУП "Горэлектросеть"</t>
  </si>
  <si>
    <t>МУП "Горэлектросеть"</t>
  </si>
  <si>
    <t>Итого:</t>
  </si>
  <si>
    <t>18.09.2014 в 20.25</t>
  </si>
  <si>
    <t>18.09.2014 в 21.36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</si>
  <si>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color indexed="8"/>
        <rFont val="Times New Roman"/>
        <family val="1"/>
      </rPr>
      <t>2</t>
    </r>
  </si>
  <si>
    <r>
      <t>Причина прекращения передачи электрической энергии (1/0)</t>
    </r>
    <r>
      <rPr>
        <vertAlign val="superscript"/>
        <sz val="9"/>
        <color indexed="8"/>
        <rFont val="Times New Roman"/>
        <family val="1"/>
      </rPr>
      <t>3</t>
    </r>
  </si>
  <si>
    <r>
      <t>Признак АПВ (1/0)</t>
    </r>
    <r>
      <rPr>
        <vertAlign val="superscript"/>
        <sz val="9"/>
        <color indexed="8"/>
        <rFont val="Times New Roman"/>
        <family val="1"/>
      </rPr>
      <t>4</t>
    </r>
  </si>
  <si>
    <r>
      <t>Признак АВР (1/0)</t>
    </r>
    <r>
      <rPr>
        <vertAlign val="superscript"/>
        <sz val="9"/>
        <color indexed="8"/>
        <rFont val="Times New Roman"/>
        <family val="1"/>
      </rPr>
      <t>5</t>
    </r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</si>
  <si>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, МВт</t>
    </r>
  </si>
  <si>
    <r>
      <t>_____</t>
    </r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</si>
  <si>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_Указываются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</si>
  <si>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_"0"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</si>
  <si>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_"1" ставится, когда АПВ успешное, а "0" - не успешное.</t>
    </r>
  </si>
  <si>
    <r>
      <t>_____</t>
    </r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_"1" ставится, когда АВР успешен, "0" - не успешен.</t>
    </r>
  </si>
  <si>
    <r>
      <t>_____</t>
    </r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_Заполняется только организацией по управлению единой национальной (общероссийской) электрической сетью.</t>
    </r>
  </si>
  <si>
    <t>Мощность * часы простоя Мвт</t>
  </si>
  <si>
    <t>не исправна КЛ-6кВ с ТП-194 до РП-4</t>
  </si>
  <si>
    <t>не исправна КЛ-6кВ о ТП-264</t>
  </si>
  <si>
    <t>не исправна ВЛ-6кВ в р-не р Труев</t>
  </si>
  <si>
    <t>не исправна КЛ-6кВ до ЦРП</t>
  </si>
  <si>
    <t>не исправна ВЛ-6кВ</t>
  </si>
  <si>
    <t xml:space="preserve">не исправна КЛ-6кВ </t>
  </si>
  <si>
    <t>не исправности в ТП-67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</si>
</sst>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mmm/yyyy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4.5"/>
      <color indexed="8"/>
      <name val="Arial Cyr"/>
      <family val="0"/>
    </font>
    <font>
      <sz val="4.1"/>
      <color indexed="8"/>
      <name val="Arial Cyr"/>
      <family val="0"/>
    </font>
    <font>
      <sz val="5"/>
      <color indexed="8"/>
      <name val="Arial Cyr"/>
      <family val="0"/>
    </font>
    <font>
      <sz val="4.6"/>
      <color indexed="8"/>
      <name val="Arial Cyr"/>
      <family val="0"/>
    </font>
    <font>
      <sz val="5.75"/>
      <color indexed="8"/>
      <name val="Arial Cyr"/>
      <family val="0"/>
    </font>
    <font>
      <sz val="5.25"/>
      <color indexed="8"/>
      <name val="Arial Cyr"/>
      <family val="0"/>
    </font>
    <font>
      <sz val="4.25"/>
      <color indexed="8"/>
      <name val="Arial Cyr"/>
      <family val="0"/>
    </font>
    <font>
      <sz val="3.9"/>
      <color indexed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5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17" fontId="0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" fontId="0" fillId="0" borderId="20" xfId="0" applyNumberFormat="1" applyFont="1" applyBorder="1" applyAlignment="1">
      <alignment horizontal="center" vertical="center" wrapText="1"/>
    </xf>
    <xf numFmtId="17" fontId="0" fillId="0" borderId="25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8" fillId="0" borderId="3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31" xfId="0" applyFont="1" applyBorder="1" applyAlignment="1">
      <alignment/>
    </xf>
    <xf numFmtId="0" fontId="60" fillId="0" borderId="32" xfId="0" applyFont="1" applyBorder="1" applyAlignment="1">
      <alignment/>
    </xf>
    <xf numFmtId="0" fontId="59" fillId="0" borderId="0" xfId="0" applyFont="1" applyBorder="1" applyAlignment="1">
      <alignment horizontal="left" wrapText="1"/>
    </xf>
    <xf numFmtId="0" fontId="59" fillId="0" borderId="29" xfId="0" applyFont="1" applyBorder="1" applyAlignment="1">
      <alignment wrapText="1"/>
    </xf>
    <xf numFmtId="0" fontId="59" fillId="0" borderId="33" xfId="0" applyFont="1" applyBorder="1" applyAlignment="1">
      <alignment wrapText="1"/>
    </xf>
    <xf numFmtId="0" fontId="60" fillId="0" borderId="0" xfId="0" applyFont="1" applyAlignment="1">
      <alignment/>
    </xf>
    <xf numFmtId="0" fontId="60" fillId="0" borderId="30" xfId="0" applyFont="1" applyBorder="1" applyAlignment="1">
      <alignment/>
    </xf>
    <xf numFmtId="0" fontId="59" fillId="0" borderId="20" xfId="0" applyFont="1" applyBorder="1" applyAlignment="1">
      <alignment horizontal="left" wrapText="1"/>
    </xf>
    <xf numFmtId="0" fontId="59" fillId="0" borderId="29" xfId="0" applyFont="1" applyBorder="1" applyAlignment="1">
      <alignment horizontal="left" wrapText="1"/>
    </xf>
    <xf numFmtId="0" fontId="59" fillId="0" borderId="33" xfId="0" applyFont="1" applyBorder="1" applyAlignment="1">
      <alignment horizontal="left" wrapText="1"/>
    </xf>
    <xf numFmtId="0" fontId="59" fillId="0" borderId="20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3" xfId="0" applyFont="1" applyBorder="1" applyAlignment="1">
      <alignment horizontal="center" wrapText="1"/>
    </xf>
    <xf numFmtId="49" fontId="59" fillId="0" borderId="29" xfId="0" applyNumberFormat="1" applyFont="1" applyBorder="1" applyAlignment="1">
      <alignment horizontal="center" wrapText="1"/>
    </xf>
    <xf numFmtId="49" fontId="59" fillId="0" borderId="33" xfId="0" applyNumberFormat="1" applyFont="1" applyBorder="1" applyAlignment="1">
      <alignment horizontal="center" wrapText="1"/>
    </xf>
    <xf numFmtId="49" fontId="59" fillId="0" borderId="29" xfId="0" applyNumberFormat="1" applyFont="1" applyBorder="1" applyAlignment="1">
      <alignment wrapText="1"/>
    </xf>
    <xf numFmtId="49" fontId="59" fillId="0" borderId="33" xfId="0" applyNumberFormat="1" applyFont="1" applyBorder="1" applyAlignment="1">
      <alignment wrapText="1"/>
    </xf>
    <xf numFmtId="49" fontId="59" fillId="0" borderId="0" xfId="0" applyNumberFormat="1" applyFont="1" applyBorder="1" applyAlignment="1">
      <alignment horizontal="center" wrapText="1"/>
    </xf>
    <xf numFmtId="0" fontId="61" fillId="0" borderId="0" xfId="0" applyFont="1" applyBorder="1" applyAlignment="1">
      <alignment horizontal="center" textRotation="90" wrapText="1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textRotation="90" wrapText="1"/>
    </xf>
    <xf numFmtId="49" fontId="59" fillId="0" borderId="0" xfId="0" applyNumberFormat="1" applyFont="1" applyBorder="1" applyAlignment="1">
      <alignment horizontal="center" textRotation="90" wrapText="1"/>
    </xf>
    <xf numFmtId="0" fontId="58" fillId="0" borderId="0" xfId="0" applyFont="1" applyBorder="1" applyAlignment="1">
      <alignment horizontal="left" vertical="top"/>
    </xf>
    <xf numFmtId="0" fontId="60" fillId="0" borderId="34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49" fontId="59" fillId="0" borderId="13" xfId="0" applyNumberFormat="1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textRotation="90"/>
    </xf>
    <xf numFmtId="0" fontId="59" fillId="0" borderId="13" xfId="0" applyFont="1" applyBorder="1" applyAlignment="1">
      <alignment horizontal="center" wrapText="1"/>
    </xf>
    <xf numFmtId="0" fontId="59" fillId="33" borderId="20" xfId="0" applyFont="1" applyFill="1" applyBorder="1" applyAlignment="1">
      <alignment horizontal="center" textRotation="90" wrapText="1"/>
    </xf>
    <xf numFmtId="0" fontId="59" fillId="33" borderId="29" xfId="0" applyFont="1" applyFill="1" applyBorder="1" applyAlignment="1">
      <alignment horizontal="center" textRotation="90" wrapText="1"/>
    </xf>
    <xf numFmtId="0" fontId="59" fillId="33" borderId="33" xfId="0" applyFont="1" applyFill="1" applyBorder="1" applyAlignment="1">
      <alignment horizontal="center" textRotation="90" wrapText="1"/>
    </xf>
    <xf numFmtId="0" fontId="59" fillId="0" borderId="20" xfId="0" applyFont="1" applyBorder="1" applyAlignment="1">
      <alignment horizontal="center" textRotation="90" wrapText="1"/>
    </xf>
    <xf numFmtId="0" fontId="59" fillId="0" borderId="29" xfId="0" applyFont="1" applyBorder="1" applyAlignment="1">
      <alignment horizontal="center" textRotation="90" wrapText="1"/>
    </xf>
    <xf numFmtId="0" fontId="59" fillId="0" borderId="33" xfId="0" applyFont="1" applyBorder="1" applyAlignment="1">
      <alignment horizontal="center" textRotation="90" wrapText="1"/>
    </xf>
    <xf numFmtId="0" fontId="59" fillId="0" borderId="13" xfId="0" applyFont="1" applyBorder="1" applyAlignment="1">
      <alignment horizontal="center" textRotation="90" wrapText="1"/>
    </xf>
    <xf numFmtId="0" fontId="59" fillId="0" borderId="0" xfId="0" applyFont="1" applyBorder="1" applyAlignment="1">
      <alignment horizontal="center" wrapText="1"/>
    </xf>
    <xf numFmtId="0" fontId="59" fillId="0" borderId="20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49" fontId="59" fillId="0" borderId="20" xfId="0" applyNumberFormat="1" applyFont="1" applyBorder="1" applyAlignment="1">
      <alignment horizontal="center" textRotation="90" wrapText="1"/>
    </xf>
    <xf numFmtId="49" fontId="59" fillId="0" borderId="29" xfId="0" applyNumberFormat="1" applyFont="1" applyBorder="1" applyAlignment="1">
      <alignment horizontal="center" textRotation="90" wrapText="1"/>
    </xf>
    <xf numFmtId="49" fontId="59" fillId="0" borderId="33" xfId="0" applyNumberFormat="1" applyFont="1" applyBorder="1" applyAlignment="1">
      <alignment horizontal="center" textRotation="90" wrapText="1"/>
    </xf>
    <xf numFmtId="0" fontId="59" fillId="0" borderId="20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3" xfId="0" applyFont="1" applyBorder="1" applyAlignment="1">
      <alignment horizontal="center" wrapText="1"/>
    </xf>
    <xf numFmtId="49" fontId="59" fillId="0" borderId="20" xfId="0" applyNumberFormat="1" applyFont="1" applyBorder="1" applyAlignment="1">
      <alignment horizontal="center" wrapText="1"/>
    </xf>
    <xf numFmtId="49" fontId="59" fillId="0" borderId="29" xfId="0" applyNumberFormat="1" applyFont="1" applyBorder="1" applyAlignment="1">
      <alignment horizontal="center" wrapText="1"/>
    </xf>
    <xf numFmtId="49" fontId="59" fillId="0" borderId="33" xfId="0" applyNumberFormat="1" applyFont="1" applyBorder="1" applyAlignment="1">
      <alignment horizontal="center" wrapText="1"/>
    </xf>
    <xf numFmtId="0" fontId="59" fillId="0" borderId="20" xfId="0" applyFont="1" applyBorder="1" applyAlignment="1">
      <alignment horizontal="left" wrapText="1"/>
    </xf>
    <xf numFmtId="0" fontId="59" fillId="0" borderId="29" xfId="0" applyFont="1" applyBorder="1" applyAlignment="1">
      <alignment horizontal="left" wrapText="1"/>
    </xf>
    <xf numFmtId="0" fontId="59" fillId="0" borderId="33" xfId="0" applyFont="1" applyBorder="1" applyAlignment="1">
      <alignment horizontal="left" wrapText="1"/>
    </xf>
    <xf numFmtId="0" fontId="59" fillId="0" borderId="20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textRotation="90" wrapText="1"/>
    </xf>
    <xf numFmtId="0" fontId="59" fillId="0" borderId="31" xfId="0" applyFont="1" applyBorder="1" applyAlignment="1">
      <alignment horizontal="center" textRotation="90" wrapText="1"/>
    </xf>
    <xf numFmtId="0" fontId="59" fillId="0" borderId="32" xfId="0" applyFont="1" applyBorder="1" applyAlignment="1">
      <alignment horizontal="center" textRotation="90" wrapText="1"/>
    </xf>
    <xf numFmtId="0" fontId="59" fillId="0" borderId="24" xfId="0" applyFont="1" applyBorder="1" applyAlignment="1">
      <alignment horizontal="center" textRotation="90" wrapText="1"/>
    </xf>
    <xf numFmtId="0" fontId="59" fillId="0" borderId="0" xfId="0" applyFont="1" applyBorder="1" applyAlignment="1">
      <alignment horizontal="center" textRotation="90" wrapText="1"/>
    </xf>
    <xf numFmtId="0" fontId="59" fillId="0" borderId="30" xfId="0" applyFont="1" applyBorder="1" applyAlignment="1">
      <alignment horizontal="center" textRotation="90" wrapText="1"/>
    </xf>
    <xf numFmtId="0" fontId="59" fillId="0" borderId="20" xfId="0" applyFont="1" applyBorder="1" applyAlignment="1">
      <alignment horizontal="center" vertical="center" textRotation="90"/>
    </xf>
    <xf numFmtId="0" fontId="59" fillId="0" borderId="29" xfId="0" applyFont="1" applyBorder="1" applyAlignment="1">
      <alignment horizontal="center" vertical="center" textRotation="90"/>
    </xf>
    <xf numFmtId="0" fontId="59" fillId="0" borderId="33" xfId="0" applyFont="1" applyBorder="1" applyAlignment="1">
      <alignment horizontal="center" vertical="center" textRotation="90"/>
    </xf>
    <xf numFmtId="0" fontId="18" fillId="0" borderId="25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textRotation="90" wrapText="1"/>
    </xf>
    <xf numFmtId="0" fontId="18" fillId="0" borderId="32" xfId="0" applyFont="1" applyBorder="1" applyAlignment="1">
      <alignment horizontal="center" textRotation="90" wrapText="1"/>
    </xf>
    <xf numFmtId="0" fontId="18" fillId="0" borderId="24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textRotation="90" wrapText="1"/>
    </xf>
    <xf numFmtId="0" fontId="18" fillId="0" borderId="30" xfId="0" applyFont="1" applyBorder="1" applyAlignment="1">
      <alignment horizontal="center" textRotation="90" wrapText="1"/>
    </xf>
    <xf numFmtId="0" fontId="59" fillId="0" borderId="25" xfId="0" applyFont="1" applyBorder="1" applyAlignment="1">
      <alignment horizontal="center" vertical="center" textRotation="90"/>
    </xf>
    <xf numFmtId="0" fontId="59" fillId="0" borderId="31" xfId="0" applyFont="1" applyBorder="1" applyAlignment="1">
      <alignment horizontal="center" vertical="center" textRotation="90"/>
    </xf>
    <xf numFmtId="0" fontId="59" fillId="0" borderId="32" xfId="0" applyFont="1" applyBorder="1" applyAlignment="1">
      <alignment horizontal="center" vertical="center" textRotation="90"/>
    </xf>
    <xf numFmtId="0" fontId="59" fillId="0" borderId="23" xfId="0" applyFont="1" applyBorder="1" applyAlignment="1">
      <alignment horizontal="center" vertical="center" textRotation="90"/>
    </xf>
    <xf numFmtId="0" fontId="59" fillId="0" borderId="34" xfId="0" applyFont="1" applyBorder="1" applyAlignment="1">
      <alignment horizontal="center" vertical="center" textRotation="90"/>
    </xf>
    <xf numFmtId="0" fontId="59" fillId="0" borderId="37" xfId="0" applyFont="1" applyBorder="1" applyAlignment="1">
      <alignment horizontal="center" vertical="center" textRotation="90"/>
    </xf>
    <xf numFmtId="0" fontId="59" fillId="0" borderId="2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8" fillId="0" borderId="31" xfId="0" applyFont="1" applyBorder="1" applyAlignment="1">
      <alignment horizontal="center" vertical="top"/>
    </xf>
    <xf numFmtId="0" fontId="59" fillId="0" borderId="0" xfId="0" applyFont="1" applyBorder="1" applyAlignment="1">
      <alignment horizontal="justify" wrapText="1"/>
    </xf>
    <xf numFmtId="49" fontId="59" fillId="0" borderId="25" xfId="0" applyNumberFormat="1" applyFont="1" applyBorder="1" applyAlignment="1">
      <alignment horizontal="center" wrapText="1"/>
    </xf>
    <xf numFmtId="49" fontId="59" fillId="0" borderId="31" xfId="0" applyNumberFormat="1" applyFont="1" applyBorder="1" applyAlignment="1">
      <alignment horizontal="center" wrapText="1"/>
    </xf>
    <xf numFmtId="49" fontId="59" fillId="0" borderId="32" xfId="0" applyNumberFormat="1" applyFont="1" applyBorder="1" applyAlignment="1">
      <alignment horizontal="center" wrapText="1"/>
    </xf>
    <xf numFmtId="49" fontId="59" fillId="0" borderId="13" xfId="0" applyNumberFormat="1" applyFont="1" applyBorder="1" applyAlignment="1">
      <alignment horizontal="center" textRotation="90" wrapText="1"/>
    </xf>
    <xf numFmtId="0" fontId="60" fillId="0" borderId="25" xfId="0" applyFont="1" applyBorder="1" applyAlignment="1">
      <alignment horizontal="center" textRotation="90"/>
    </xf>
    <xf numFmtId="0" fontId="60" fillId="0" borderId="31" xfId="0" applyFont="1" applyBorder="1" applyAlignment="1">
      <alignment horizontal="center" textRotation="90"/>
    </xf>
    <xf numFmtId="0" fontId="60" fillId="0" borderId="32" xfId="0" applyFont="1" applyBorder="1" applyAlignment="1">
      <alignment horizontal="center" textRotation="90"/>
    </xf>
    <xf numFmtId="0" fontId="59" fillId="0" borderId="25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60" fillId="0" borderId="25" xfId="0" applyFont="1" applyBorder="1" applyAlignment="1">
      <alignment horizontal="center" textRotation="90" wrapText="1"/>
    </xf>
    <xf numFmtId="0" fontId="60" fillId="0" borderId="31" xfId="0" applyFont="1" applyBorder="1" applyAlignment="1">
      <alignment horizontal="center" textRotation="90" wrapText="1"/>
    </xf>
    <xf numFmtId="0" fontId="60" fillId="0" borderId="24" xfId="0" applyFont="1" applyBorder="1" applyAlignment="1">
      <alignment horizontal="center" textRotation="90" wrapText="1"/>
    </xf>
    <xf numFmtId="0" fontId="60" fillId="0" borderId="0" xfId="0" applyFont="1" applyBorder="1" applyAlignment="1">
      <alignment horizontal="center" textRotation="90" wrapText="1"/>
    </xf>
    <xf numFmtId="0" fontId="59" fillId="0" borderId="25" xfId="0" applyFont="1" applyBorder="1" applyAlignment="1">
      <alignment horizontal="left" wrapText="1"/>
    </xf>
    <xf numFmtId="0" fontId="59" fillId="0" borderId="31" xfId="0" applyFont="1" applyBorder="1" applyAlignment="1">
      <alignment horizontal="left" wrapText="1"/>
    </xf>
    <xf numFmtId="0" fontId="59" fillId="0" borderId="3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825"/>
          <c:w val="0.6235"/>
          <c:h val="0.7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Лист1!$C$505:$C$509</c:f>
              <c:strCache/>
            </c:strRef>
          </c:cat>
          <c:val>
            <c:numRef>
              <c:f>Лист1!$D$505:$D$509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725"/>
          <c:w val="0.19925"/>
          <c:h val="0.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"/>
          <c:y val="0.0225"/>
          <c:w val="0.8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Лист1!$C$505:$C$509</c:f>
              <c:strCache/>
            </c:strRef>
          </c:cat>
          <c:val>
            <c:numRef>
              <c:f>Лист1!$D$505:$D$509</c:f>
              <c:numCache/>
            </c:numRef>
          </c:val>
          <c:shape val="box"/>
        </c:ser>
        <c:shape val="box"/>
        <c:axId val="55733412"/>
        <c:axId val="24975573"/>
      </c:bar3DChart>
      <c:catAx>
        <c:axId val="55733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975573"/>
        <c:crosses val="autoZero"/>
        <c:auto val="1"/>
        <c:lblOffset val="100"/>
        <c:tickLblSkip val="1"/>
        <c:noMultiLvlLbl val="0"/>
      </c:catAx>
      <c:valAx>
        <c:axId val="24975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3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47375"/>
          <c:w val="0.105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0445"/>
          <c:w val="0.8465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Лист1!$C$1158:$C$1162</c:f>
              <c:strCache/>
            </c:strRef>
          </c:cat>
          <c:val>
            <c:numRef>
              <c:f>Лист1!$D$1158:$D$1162</c:f>
              <c:numCache/>
            </c:numRef>
          </c:val>
          <c:shape val="box"/>
        </c:ser>
        <c:shape val="box"/>
        <c:axId val="50158962"/>
        <c:axId val="42560779"/>
      </c:bar3DChart>
      <c:catAx>
        <c:axId val="5015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560779"/>
        <c:crosses val="autoZero"/>
        <c:auto val="1"/>
        <c:lblOffset val="100"/>
        <c:tickLblSkip val="1"/>
        <c:noMultiLvlLbl val="0"/>
      </c:catAx>
      <c:valAx>
        <c:axId val="42560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8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46875"/>
          <c:w val="0.087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14025"/>
          <c:w val="0.609"/>
          <c:h val="0.7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Лист1!$C$1158:$C$1162</c:f>
              <c:strCache/>
            </c:strRef>
          </c:cat>
          <c:val>
            <c:numRef>
              <c:f>Лист1!$D$1158:$D$1162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362"/>
          <c:w val="0.21075"/>
          <c:h val="0.2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512</xdr:row>
      <xdr:rowOff>85725</xdr:rowOff>
    </xdr:from>
    <xdr:to>
      <xdr:col>4</xdr:col>
      <xdr:colOff>723900</xdr:colOff>
      <xdr:row>527</xdr:row>
      <xdr:rowOff>19050</xdr:rowOff>
    </xdr:to>
    <xdr:graphicFrame>
      <xdr:nvGraphicFramePr>
        <xdr:cNvPr id="1" name="Chart 3"/>
        <xdr:cNvGraphicFramePr/>
      </xdr:nvGraphicFramePr>
      <xdr:xfrm>
        <a:off x="3905250" y="110642400"/>
        <a:ext cx="3095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512</xdr:row>
      <xdr:rowOff>95250</xdr:rowOff>
    </xdr:from>
    <xdr:to>
      <xdr:col>1</xdr:col>
      <xdr:colOff>2886075</xdr:colOff>
      <xdr:row>528</xdr:row>
      <xdr:rowOff>123825</xdr:rowOff>
    </xdr:to>
    <xdr:graphicFrame>
      <xdr:nvGraphicFramePr>
        <xdr:cNvPr id="2" name="Chart 4"/>
        <xdr:cNvGraphicFramePr/>
      </xdr:nvGraphicFramePr>
      <xdr:xfrm>
        <a:off x="228600" y="110651925"/>
        <a:ext cx="34099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1164</xdr:row>
      <xdr:rowOff>0</xdr:rowOff>
    </xdr:from>
    <xdr:to>
      <xdr:col>2</xdr:col>
      <xdr:colOff>381000</xdr:colOff>
      <xdr:row>1177</xdr:row>
      <xdr:rowOff>114300</xdr:rowOff>
    </xdr:to>
    <xdr:graphicFrame>
      <xdr:nvGraphicFramePr>
        <xdr:cNvPr id="3" name="Chart 5"/>
        <xdr:cNvGraphicFramePr/>
      </xdr:nvGraphicFramePr>
      <xdr:xfrm>
        <a:off x="66675" y="235105575"/>
        <a:ext cx="42100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514350</xdr:colOff>
      <xdr:row>1166</xdr:row>
      <xdr:rowOff>38100</xdr:rowOff>
    </xdr:from>
    <xdr:to>
      <xdr:col>5</xdr:col>
      <xdr:colOff>266700</xdr:colOff>
      <xdr:row>1179</xdr:row>
      <xdr:rowOff>123825</xdr:rowOff>
    </xdr:to>
    <xdr:graphicFrame>
      <xdr:nvGraphicFramePr>
        <xdr:cNvPr id="4" name="Chart 6"/>
        <xdr:cNvGraphicFramePr/>
      </xdr:nvGraphicFramePr>
      <xdr:xfrm>
        <a:off x="4410075" y="235467525"/>
        <a:ext cx="292417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82"/>
  <sheetViews>
    <sheetView zoomScaleSheetLayoutView="100" zoomScalePageLayoutView="0" workbookViewId="0" topLeftCell="A1055">
      <selection activeCell="B1074" sqref="B1074"/>
    </sheetView>
  </sheetViews>
  <sheetFormatPr defaultColWidth="9.00390625" defaultRowHeight="12.75"/>
  <cols>
    <col min="1" max="1" width="9.875" style="0" customWidth="1"/>
    <col min="2" max="2" width="41.25390625" style="0" customWidth="1"/>
    <col min="3" max="3" width="19.875" style="0" customWidth="1"/>
    <col min="4" max="4" width="11.375" style="0" customWidth="1"/>
    <col min="5" max="5" width="10.375" style="37" customWidth="1"/>
    <col min="8" max="8" width="18.625" style="0" customWidth="1"/>
  </cols>
  <sheetData>
    <row r="5" ht="16.5">
      <c r="B5" s="10" t="s">
        <v>202</v>
      </c>
    </row>
    <row r="6" ht="16.5">
      <c r="B6" s="10" t="s">
        <v>204</v>
      </c>
    </row>
    <row r="7" ht="16.5">
      <c r="B7" s="10" t="s">
        <v>1</v>
      </c>
    </row>
    <row r="8" ht="16.5">
      <c r="B8" s="10" t="s">
        <v>240</v>
      </c>
    </row>
    <row r="9" ht="15.75" thickBot="1">
      <c r="B9" s="9"/>
    </row>
    <row r="10" spans="1:5" ht="153.75" customHeight="1" thickBot="1">
      <c r="A10" s="110" t="s">
        <v>198</v>
      </c>
      <c r="B10" s="110" t="s">
        <v>199</v>
      </c>
      <c r="C10" s="110" t="s">
        <v>200</v>
      </c>
      <c r="D10" s="114" t="s">
        <v>201</v>
      </c>
      <c r="E10" s="115"/>
    </row>
    <row r="11" spans="1:5" ht="13.5" thickBot="1">
      <c r="A11" s="111"/>
      <c r="B11" s="111"/>
      <c r="C11" s="111"/>
      <c r="D11" s="34" t="s">
        <v>302</v>
      </c>
      <c r="E11" s="36" t="s">
        <v>303</v>
      </c>
    </row>
    <row r="12" spans="1:5" ht="13.5" thickBot="1">
      <c r="A12" s="2">
        <v>1</v>
      </c>
      <c r="B12" s="3">
        <v>2</v>
      </c>
      <c r="C12" s="3">
        <v>3</v>
      </c>
      <c r="D12" s="41">
        <v>4</v>
      </c>
      <c r="E12" s="1">
        <v>5</v>
      </c>
    </row>
    <row r="13" spans="1:5" ht="12.75">
      <c r="A13" s="12">
        <v>40236</v>
      </c>
      <c r="B13" s="12" t="s">
        <v>106</v>
      </c>
      <c r="C13" s="4" t="s">
        <v>241</v>
      </c>
      <c r="D13" s="45">
        <v>93</v>
      </c>
      <c r="E13" s="18">
        <v>128</v>
      </c>
    </row>
    <row r="14" spans="1:5" ht="13.5" thickBot="1">
      <c r="A14" s="12">
        <v>40236</v>
      </c>
      <c r="B14" s="12" t="s">
        <v>107</v>
      </c>
      <c r="C14" s="4" t="s">
        <v>242</v>
      </c>
      <c r="D14" s="6">
        <v>141</v>
      </c>
      <c r="E14" s="6">
        <v>66</v>
      </c>
    </row>
    <row r="15" spans="1:5" ht="13.5" thickBot="1">
      <c r="A15" s="108"/>
      <c r="B15" s="118" t="s">
        <v>203</v>
      </c>
      <c r="C15" s="110" t="s">
        <v>243</v>
      </c>
      <c r="D15" s="1">
        <f>SUM(D13:D14)</f>
        <v>234</v>
      </c>
      <c r="E15" s="35">
        <f>SUM(E13:E14)</f>
        <v>194</v>
      </c>
    </row>
    <row r="16" spans="1:5" ht="13.5" thickBot="1">
      <c r="A16" s="109"/>
      <c r="B16" s="119"/>
      <c r="C16" s="111"/>
      <c r="D16" s="114">
        <f>D15+E15</f>
        <v>428</v>
      </c>
      <c r="E16" s="115"/>
    </row>
    <row r="17" spans="4:5" ht="12.75">
      <c r="D17" s="46"/>
      <c r="E17" s="46"/>
    </row>
    <row r="18" spans="4:5" ht="12.75">
      <c r="D18" s="46"/>
      <c r="E18" s="46"/>
    </row>
    <row r="63" ht="16.5">
      <c r="B63" s="10" t="s">
        <v>202</v>
      </c>
    </row>
    <row r="64" ht="16.5">
      <c r="B64" s="10" t="s">
        <v>204</v>
      </c>
    </row>
    <row r="65" ht="16.5">
      <c r="B65" s="10" t="s">
        <v>2</v>
      </c>
    </row>
    <row r="66" ht="16.5">
      <c r="B66" s="10" t="s">
        <v>244</v>
      </c>
    </row>
    <row r="67" ht="15.75" thickBot="1">
      <c r="B67" s="9"/>
    </row>
    <row r="68" spans="1:5" ht="153.75" customHeight="1" thickBot="1">
      <c r="A68" s="110" t="s">
        <v>198</v>
      </c>
      <c r="B68" s="110" t="s">
        <v>199</v>
      </c>
      <c r="C68" s="110" t="s">
        <v>200</v>
      </c>
      <c r="D68" s="114" t="s">
        <v>201</v>
      </c>
      <c r="E68" s="115"/>
    </row>
    <row r="69" spans="1:5" ht="13.5" thickBot="1">
      <c r="A69" s="111"/>
      <c r="B69" s="111"/>
      <c r="C69" s="111"/>
      <c r="D69" s="34" t="s">
        <v>302</v>
      </c>
      <c r="E69" s="36" t="s">
        <v>303</v>
      </c>
    </row>
    <row r="70" spans="1:5" ht="13.5" thickBot="1">
      <c r="A70" s="2">
        <v>1</v>
      </c>
      <c r="B70" s="3">
        <v>2</v>
      </c>
      <c r="C70" s="3">
        <v>3</v>
      </c>
      <c r="D70" s="41">
        <v>4</v>
      </c>
      <c r="E70" s="1">
        <v>5</v>
      </c>
    </row>
    <row r="71" spans="1:5" ht="12.75">
      <c r="A71" s="12">
        <v>40264</v>
      </c>
      <c r="B71" s="12" t="s">
        <v>108</v>
      </c>
      <c r="C71" s="4" t="s">
        <v>215</v>
      </c>
      <c r="D71" s="45">
        <v>1811</v>
      </c>
      <c r="E71" s="18">
        <v>86</v>
      </c>
    </row>
    <row r="72" spans="1:5" ht="12.75">
      <c r="A72" s="16">
        <v>40265</v>
      </c>
      <c r="B72" s="16" t="s">
        <v>109</v>
      </c>
      <c r="C72" s="18" t="s">
        <v>245</v>
      </c>
      <c r="D72" s="6">
        <v>2206</v>
      </c>
      <c r="E72" s="6">
        <v>103</v>
      </c>
    </row>
    <row r="73" spans="1:5" ht="12.75">
      <c r="A73" s="17">
        <v>40267</v>
      </c>
      <c r="B73" s="17" t="s">
        <v>110</v>
      </c>
      <c r="C73" s="32" t="s">
        <v>231</v>
      </c>
      <c r="D73" s="5">
        <v>1126</v>
      </c>
      <c r="E73" s="5">
        <v>41</v>
      </c>
    </row>
    <row r="74" spans="1:5" ht="13.5" thickBot="1">
      <c r="A74" s="17">
        <v>40268</v>
      </c>
      <c r="B74" s="17" t="s">
        <v>111</v>
      </c>
      <c r="C74" s="32" t="s">
        <v>227</v>
      </c>
      <c r="D74" s="6">
        <v>97</v>
      </c>
      <c r="E74" s="6">
        <v>33</v>
      </c>
    </row>
    <row r="75" spans="1:5" ht="13.5" thickBot="1">
      <c r="A75" s="116"/>
      <c r="B75" s="120" t="s">
        <v>203</v>
      </c>
      <c r="C75" s="117" t="s">
        <v>246</v>
      </c>
      <c r="D75" s="34">
        <f>SUM(D71:D74)</f>
        <v>5240</v>
      </c>
      <c r="E75" s="1">
        <f>SUM(E71:E74)</f>
        <v>263</v>
      </c>
    </row>
    <row r="76" spans="1:5" ht="13.5" thickBot="1">
      <c r="A76" s="109"/>
      <c r="B76" s="119"/>
      <c r="C76" s="111"/>
      <c r="D76" s="112">
        <f>D75+E75</f>
        <v>5503</v>
      </c>
      <c r="E76" s="113"/>
    </row>
    <row r="121" ht="16.5">
      <c r="B121" s="10" t="s">
        <v>202</v>
      </c>
    </row>
    <row r="122" ht="16.5">
      <c r="B122" s="10" t="s">
        <v>204</v>
      </c>
    </row>
    <row r="123" ht="16.5">
      <c r="B123" s="10" t="s">
        <v>2</v>
      </c>
    </row>
    <row r="124" ht="16.5">
      <c r="B124" s="10" t="s">
        <v>256</v>
      </c>
    </row>
    <row r="125" ht="15.75" thickBot="1">
      <c r="B125" s="9"/>
    </row>
    <row r="126" spans="1:5" ht="153.75" customHeight="1" thickBot="1">
      <c r="A126" s="110" t="s">
        <v>198</v>
      </c>
      <c r="B126" s="110" t="s">
        <v>199</v>
      </c>
      <c r="C126" s="110" t="s">
        <v>200</v>
      </c>
      <c r="D126" s="114" t="s">
        <v>201</v>
      </c>
      <c r="E126" s="115"/>
    </row>
    <row r="127" spans="1:5" ht="13.5" thickBot="1">
      <c r="A127" s="111"/>
      <c r="B127" s="111"/>
      <c r="C127" s="111"/>
      <c r="D127" s="34" t="s">
        <v>302</v>
      </c>
      <c r="E127" s="36" t="s">
        <v>303</v>
      </c>
    </row>
    <row r="128" spans="1:5" ht="13.5" thickBot="1">
      <c r="A128" s="19">
        <v>1</v>
      </c>
      <c r="B128" s="20">
        <v>2</v>
      </c>
      <c r="C128" s="20">
        <v>3</v>
      </c>
      <c r="D128" s="41">
        <v>4</v>
      </c>
      <c r="E128" s="1">
        <v>5</v>
      </c>
    </row>
    <row r="129" spans="1:5" ht="25.5">
      <c r="A129" s="29">
        <v>40302</v>
      </c>
      <c r="B129" s="22" t="s">
        <v>124</v>
      </c>
      <c r="C129" s="22" t="s">
        <v>247</v>
      </c>
      <c r="D129" s="45">
        <v>1562</v>
      </c>
      <c r="E129" s="18">
        <v>86</v>
      </c>
    </row>
    <row r="130" spans="1:5" ht="25.5">
      <c r="A130" s="29">
        <v>40305</v>
      </c>
      <c r="B130" s="22" t="s">
        <v>113</v>
      </c>
      <c r="C130" s="22" t="s">
        <v>248</v>
      </c>
      <c r="D130" s="6">
        <v>1562</v>
      </c>
      <c r="E130" s="6">
        <v>86</v>
      </c>
    </row>
    <row r="131" spans="1:5" ht="25.5">
      <c r="A131" s="29">
        <v>40306</v>
      </c>
      <c r="B131" s="22" t="s">
        <v>114</v>
      </c>
      <c r="C131" s="42" t="s">
        <v>249</v>
      </c>
      <c r="D131" s="5">
        <v>2206</v>
      </c>
      <c r="E131" s="5">
        <v>103</v>
      </c>
    </row>
    <row r="132" spans="1:5" ht="25.5">
      <c r="A132" s="29">
        <v>40306</v>
      </c>
      <c r="B132" s="22" t="s">
        <v>115</v>
      </c>
      <c r="C132" s="42" t="s">
        <v>232</v>
      </c>
      <c r="D132" s="22">
        <v>2094</v>
      </c>
      <c r="E132" s="5">
        <v>19</v>
      </c>
    </row>
    <row r="133" spans="1:5" ht="25.5">
      <c r="A133" s="29">
        <v>40308</v>
      </c>
      <c r="B133" s="22" t="s">
        <v>116</v>
      </c>
      <c r="C133" s="42" t="s">
        <v>225</v>
      </c>
      <c r="D133" s="22">
        <v>93</v>
      </c>
      <c r="E133" s="5">
        <v>128</v>
      </c>
    </row>
    <row r="134" spans="1:5" ht="25.5">
      <c r="A134" s="29">
        <v>40308</v>
      </c>
      <c r="B134" s="22" t="s">
        <v>117</v>
      </c>
      <c r="C134" s="42" t="s">
        <v>250</v>
      </c>
      <c r="D134" s="22">
        <v>2796</v>
      </c>
      <c r="E134" s="5">
        <v>206</v>
      </c>
    </row>
    <row r="135" spans="1:5" ht="25.5">
      <c r="A135" s="27" t="s">
        <v>112</v>
      </c>
      <c r="B135" s="22" t="s">
        <v>118</v>
      </c>
      <c r="C135" s="42" t="s">
        <v>251</v>
      </c>
      <c r="D135" s="22">
        <v>2321</v>
      </c>
      <c r="E135" s="5">
        <v>111</v>
      </c>
    </row>
    <row r="136" spans="1:5" ht="25.5">
      <c r="A136" s="12">
        <v>40310</v>
      </c>
      <c r="B136" s="22" t="s">
        <v>119</v>
      </c>
      <c r="C136" s="43" t="s">
        <v>252</v>
      </c>
      <c r="D136" s="22">
        <v>2663</v>
      </c>
      <c r="E136" s="5">
        <v>248</v>
      </c>
    </row>
    <row r="137" spans="1:5" ht="25.5">
      <c r="A137" s="17">
        <v>40318</v>
      </c>
      <c r="B137" s="22" t="s">
        <v>120</v>
      </c>
      <c r="C137" s="47" t="s">
        <v>211</v>
      </c>
      <c r="D137" s="22">
        <v>93</v>
      </c>
      <c r="E137" s="5">
        <v>128</v>
      </c>
    </row>
    <row r="138" spans="1:5" ht="25.5">
      <c r="A138" s="17">
        <v>40319</v>
      </c>
      <c r="B138" s="22" t="s">
        <v>121</v>
      </c>
      <c r="C138" s="47" t="s">
        <v>206</v>
      </c>
      <c r="D138" s="22">
        <v>4175</v>
      </c>
      <c r="E138" s="5">
        <v>115</v>
      </c>
    </row>
    <row r="139" spans="1:5" ht="25.5">
      <c r="A139" s="17">
        <v>40324</v>
      </c>
      <c r="B139" s="22" t="s">
        <v>122</v>
      </c>
      <c r="C139" s="47" t="s">
        <v>253</v>
      </c>
      <c r="D139" s="22">
        <v>1562</v>
      </c>
      <c r="E139" s="5">
        <v>86</v>
      </c>
    </row>
    <row r="140" spans="1:5" ht="26.25" thickBot="1">
      <c r="A140" s="15">
        <v>40324</v>
      </c>
      <c r="B140" s="22" t="s">
        <v>123</v>
      </c>
      <c r="C140" s="48" t="s">
        <v>254</v>
      </c>
      <c r="D140" s="11">
        <v>1281</v>
      </c>
      <c r="E140" s="6">
        <v>72</v>
      </c>
    </row>
    <row r="141" spans="1:5" ht="13.5" thickBot="1">
      <c r="A141" s="108"/>
      <c r="B141" s="118" t="s">
        <v>203</v>
      </c>
      <c r="C141" s="110" t="s">
        <v>255</v>
      </c>
      <c r="D141" s="35">
        <f>SUM(D129:D140)</f>
        <v>22408</v>
      </c>
      <c r="E141" s="35">
        <f>SUM(E129:E140)</f>
        <v>1388</v>
      </c>
    </row>
    <row r="142" spans="1:5" ht="13.5" thickBot="1">
      <c r="A142" s="109"/>
      <c r="B142" s="119"/>
      <c r="C142" s="111"/>
      <c r="D142" s="112">
        <f>D141+E141</f>
        <v>23796</v>
      </c>
      <c r="E142" s="113"/>
    </row>
    <row r="167" ht="16.5">
      <c r="B167" s="10" t="s">
        <v>202</v>
      </c>
    </row>
    <row r="168" ht="16.5">
      <c r="B168" s="10" t="s">
        <v>204</v>
      </c>
    </row>
    <row r="169" ht="16.5">
      <c r="B169" s="10" t="s">
        <v>2</v>
      </c>
    </row>
    <row r="170" ht="16.5">
      <c r="B170" s="10" t="s">
        <v>257</v>
      </c>
    </row>
    <row r="171" ht="15.75" thickBot="1">
      <c r="B171" s="9"/>
    </row>
    <row r="172" spans="1:5" ht="153.75" customHeight="1" thickBot="1">
      <c r="A172" s="110" t="s">
        <v>198</v>
      </c>
      <c r="B172" s="110" t="s">
        <v>199</v>
      </c>
      <c r="C172" s="110" t="s">
        <v>200</v>
      </c>
      <c r="D172" s="114" t="s">
        <v>201</v>
      </c>
      <c r="E172" s="115"/>
    </row>
    <row r="173" spans="1:5" ht="13.5" thickBot="1">
      <c r="A173" s="111"/>
      <c r="B173" s="111"/>
      <c r="C173" s="111"/>
      <c r="D173" s="34" t="s">
        <v>302</v>
      </c>
      <c r="E173" s="36" t="s">
        <v>303</v>
      </c>
    </row>
    <row r="174" spans="1:5" ht="13.5" thickBot="1">
      <c r="A174" s="19">
        <v>1</v>
      </c>
      <c r="B174" s="20">
        <v>2</v>
      </c>
      <c r="C174" s="20">
        <v>3</v>
      </c>
      <c r="D174" s="41">
        <v>4</v>
      </c>
      <c r="E174" s="1">
        <v>5</v>
      </c>
    </row>
    <row r="175" spans="1:5" ht="25.5">
      <c r="A175" s="29">
        <v>40333</v>
      </c>
      <c r="B175" s="22" t="s">
        <v>125</v>
      </c>
      <c r="C175" s="23" t="s">
        <v>215</v>
      </c>
      <c r="D175" s="45">
        <v>1562</v>
      </c>
      <c r="E175" s="18">
        <v>86</v>
      </c>
    </row>
    <row r="176" spans="1:5" ht="25.5">
      <c r="A176" s="29">
        <v>40333</v>
      </c>
      <c r="B176" s="22" t="s">
        <v>126</v>
      </c>
      <c r="C176" s="23" t="s">
        <v>227</v>
      </c>
      <c r="D176" s="6">
        <v>1562</v>
      </c>
      <c r="E176" s="6">
        <v>86</v>
      </c>
    </row>
    <row r="177" spans="1:5" ht="25.5">
      <c r="A177" s="29">
        <v>40334</v>
      </c>
      <c r="B177" s="22" t="s">
        <v>127</v>
      </c>
      <c r="C177" s="49" t="s">
        <v>209</v>
      </c>
      <c r="D177" s="5">
        <v>1562</v>
      </c>
      <c r="E177" s="5">
        <v>86</v>
      </c>
    </row>
    <row r="178" spans="1:5" ht="25.5">
      <c r="A178" s="29">
        <v>40336</v>
      </c>
      <c r="B178" s="22" t="s">
        <v>128</v>
      </c>
      <c r="C178" s="49" t="s">
        <v>258</v>
      </c>
      <c r="D178" s="22">
        <v>97</v>
      </c>
      <c r="E178" s="5">
        <v>33</v>
      </c>
    </row>
    <row r="179" spans="1:5" ht="25.5">
      <c r="A179" s="29">
        <v>40340</v>
      </c>
      <c r="B179" s="22" t="s">
        <v>129</v>
      </c>
      <c r="C179" s="49" t="s">
        <v>259</v>
      </c>
      <c r="D179" s="22">
        <v>1811</v>
      </c>
      <c r="E179" s="5">
        <v>86</v>
      </c>
    </row>
    <row r="180" spans="1:5" ht="25.5">
      <c r="A180" s="29">
        <v>40341</v>
      </c>
      <c r="B180" s="22" t="s">
        <v>130</v>
      </c>
      <c r="C180" s="49" t="s">
        <v>261</v>
      </c>
      <c r="D180" s="22">
        <v>1562</v>
      </c>
      <c r="E180" s="5">
        <v>86</v>
      </c>
    </row>
    <row r="181" spans="1:5" ht="25.5">
      <c r="A181" s="29">
        <v>40341</v>
      </c>
      <c r="B181" s="22" t="s">
        <v>131</v>
      </c>
      <c r="C181" s="49" t="s">
        <v>262</v>
      </c>
      <c r="D181" s="22">
        <v>1562</v>
      </c>
      <c r="E181" s="5">
        <v>86</v>
      </c>
    </row>
    <row r="182" spans="1:5" ht="25.5">
      <c r="A182" s="12">
        <v>40341</v>
      </c>
      <c r="B182" s="22" t="s">
        <v>132</v>
      </c>
      <c r="C182" s="50" t="s">
        <v>263</v>
      </c>
      <c r="D182" s="22">
        <v>1562</v>
      </c>
      <c r="E182" s="5">
        <v>86</v>
      </c>
    </row>
    <row r="183" spans="1:5" ht="25.5">
      <c r="A183" s="17">
        <v>40342</v>
      </c>
      <c r="B183" s="22" t="s">
        <v>133</v>
      </c>
      <c r="C183" s="49" t="s">
        <v>265</v>
      </c>
      <c r="D183" s="22">
        <v>1281</v>
      </c>
      <c r="E183" s="5">
        <v>72</v>
      </c>
    </row>
    <row r="184" spans="1:5" ht="25.5">
      <c r="A184" s="17">
        <v>40342</v>
      </c>
      <c r="B184" s="22" t="s">
        <v>134</v>
      </c>
      <c r="C184" s="49" t="s">
        <v>266</v>
      </c>
      <c r="D184" s="22">
        <v>1562</v>
      </c>
      <c r="E184" s="5">
        <v>86</v>
      </c>
    </row>
    <row r="185" spans="1:5" ht="25.5">
      <c r="A185" s="17">
        <v>40342</v>
      </c>
      <c r="B185" s="22" t="s">
        <v>135</v>
      </c>
      <c r="C185" s="49" t="s">
        <v>219</v>
      </c>
      <c r="D185" s="22">
        <v>1562</v>
      </c>
      <c r="E185" s="5">
        <v>86</v>
      </c>
    </row>
    <row r="186" spans="1:5" ht="25.5">
      <c r="A186" s="15">
        <v>40352</v>
      </c>
      <c r="B186" s="11" t="s">
        <v>136</v>
      </c>
      <c r="C186" s="51" t="s">
        <v>264</v>
      </c>
      <c r="D186" s="22">
        <v>2094</v>
      </c>
      <c r="E186" s="5">
        <v>24</v>
      </c>
    </row>
    <row r="187" spans="1:5" ht="25.5">
      <c r="A187" s="17">
        <v>40356</v>
      </c>
      <c r="B187" s="22" t="s">
        <v>135</v>
      </c>
      <c r="C187" s="49" t="s">
        <v>207</v>
      </c>
      <c r="D187" s="22">
        <v>1562</v>
      </c>
      <c r="E187" s="5">
        <v>86</v>
      </c>
    </row>
    <row r="188" spans="1:5" ht="26.25" thickBot="1">
      <c r="A188" s="17">
        <v>40357</v>
      </c>
      <c r="B188" s="22" t="s">
        <v>137</v>
      </c>
      <c r="C188" s="49" t="s">
        <v>251</v>
      </c>
      <c r="D188" s="11">
        <v>1562</v>
      </c>
      <c r="E188" s="6">
        <v>86</v>
      </c>
    </row>
    <row r="189" spans="1:5" ht="13.5" thickBot="1">
      <c r="A189" s="116"/>
      <c r="B189" s="117" t="s">
        <v>203</v>
      </c>
      <c r="C189" s="117" t="s">
        <v>267</v>
      </c>
      <c r="D189" s="1">
        <f>SUM(D175:D188)</f>
        <v>20903</v>
      </c>
      <c r="E189" s="35">
        <f>SUM(E175:E188)</f>
        <v>1075</v>
      </c>
    </row>
    <row r="190" spans="1:5" ht="13.5" thickBot="1">
      <c r="A190" s="109"/>
      <c r="B190" s="111"/>
      <c r="C190" s="111"/>
      <c r="D190" s="112">
        <f>D189+E189</f>
        <v>21978</v>
      </c>
      <c r="E190" s="113"/>
    </row>
    <row r="193" spans="3:5" ht="12.75">
      <c r="C193" s="25"/>
      <c r="D193" s="26"/>
      <c r="E193" s="38"/>
    </row>
    <row r="195" ht="12.75">
      <c r="C195" s="24"/>
    </row>
    <row r="211" ht="16.5">
      <c r="B211" s="10" t="s">
        <v>202</v>
      </c>
    </row>
    <row r="212" ht="16.5">
      <c r="B212" s="10" t="s">
        <v>204</v>
      </c>
    </row>
    <row r="213" ht="16.5">
      <c r="B213" s="10" t="s">
        <v>2</v>
      </c>
    </row>
    <row r="214" ht="16.5">
      <c r="B214" s="10" t="s">
        <v>260</v>
      </c>
    </row>
    <row r="215" ht="15.75" thickBot="1">
      <c r="B215" s="9"/>
    </row>
    <row r="216" spans="1:5" ht="153.75" customHeight="1" thickBot="1">
      <c r="A216" s="110" t="s">
        <v>198</v>
      </c>
      <c r="B216" s="110" t="s">
        <v>199</v>
      </c>
      <c r="C216" s="110" t="s">
        <v>200</v>
      </c>
      <c r="D216" s="114" t="s">
        <v>201</v>
      </c>
      <c r="E216" s="115"/>
    </row>
    <row r="217" spans="1:5" ht="13.5" thickBot="1">
      <c r="A217" s="111"/>
      <c r="B217" s="111"/>
      <c r="C217" s="111"/>
      <c r="D217" s="34" t="s">
        <v>302</v>
      </c>
      <c r="E217" s="36" t="s">
        <v>303</v>
      </c>
    </row>
    <row r="218" spans="1:5" ht="13.5" thickBot="1">
      <c r="A218" s="19">
        <v>1</v>
      </c>
      <c r="B218" s="20">
        <v>2</v>
      </c>
      <c r="C218" s="20">
        <v>3</v>
      </c>
      <c r="D218" s="41">
        <v>4</v>
      </c>
      <c r="E218" s="1">
        <v>5</v>
      </c>
    </row>
    <row r="219" spans="1:5" ht="25.5">
      <c r="A219" s="29">
        <v>40374</v>
      </c>
      <c r="B219" s="22" t="s">
        <v>138</v>
      </c>
      <c r="C219" s="22" t="s">
        <v>236</v>
      </c>
      <c r="D219" s="45">
        <v>1811</v>
      </c>
      <c r="E219" s="18">
        <v>86</v>
      </c>
    </row>
    <row r="220" spans="1:5" ht="26.25" thickBot="1">
      <c r="A220" s="29">
        <v>40382</v>
      </c>
      <c r="B220" s="22" t="s">
        <v>139</v>
      </c>
      <c r="C220" s="22" t="s">
        <v>268</v>
      </c>
      <c r="D220" s="6">
        <v>1811</v>
      </c>
      <c r="E220" s="6">
        <v>86</v>
      </c>
    </row>
    <row r="221" spans="1:5" ht="13.5" thickBot="1">
      <c r="A221" s="116"/>
      <c r="B221" s="117" t="s">
        <v>203</v>
      </c>
      <c r="C221" s="117" t="s">
        <v>269</v>
      </c>
      <c r="D221" s="1">
        <f>SUM(D219:D220)</f>
        <v>3622</v>
      </c>
      <c r="E221" s="35">
        <f>SUM(E219:E220)</f>
        <v>172</v>
      </c>
    </row>
    <row r="222" spans="1:5" ht="13.5" thickBot="1">
      <c r="A222" s="109"/>
      <c r="B222" s="111"/>
      <c r="C222" s="111"/>
      <c r="D222" s="112">
        <f>D221+E221</f>
        <v>3794</v>
      </c>
      <c r="E222" s="113"/>
    </row>
    <row r="267" ht="16.5">
      <c r="B267" s="10" t="s">
        <v>202</v>
      </c>
    </row>
    <row r="268" ht="16.5">
      <c r="B268" s="10" t="s">
        <v>204</v>
      </c>
    </row>
    <row r="269" ht="16.5">
      <c r="B269" s="10" t="s">
        <v>2</v>
      </c>
    </row>
    <row r="270" ht="16.5">
      <c r="B270" s="10" t="s">
        <v>270</v>
      </c>
    </row>
    <row r="271" ht="15.75" thickBot="1">
      <c r="B271" s="9"/>
    </row>
    <row r="272" spans="1:5" ht="153.75" customHeight="1" thickBot="1">
      <c r="A272" s="110" t="s">
        <v>198</v>
      </c>
      <c r="B272" s="110" t="s">
        <v>199</v>
      </c>
      <c r="C272" s="110" t="s">
        <v>200</v>
      </c>
      <c r="D272" s="114" t="s">
        <v>201</v>
      </c>
      <c r="E272" s="115"/>
    </row>
    <row r="273" spans="1:5" ht="13.5" thickBot="1">
      <c r="A273" s="111"/>
      <c r="B273" s="111"/>
      <c r="C273" s="111"/>
      <c r="D273" s="34" t="s">
        <v>302</v>
      </c>
      <c r="E273" s="36" t="s">
        <v>303</v>
      </c>
    </row>
    <row r="274" spans="1:5" ht="13.5" thickBot="1">
      <c r="A274" s="2">
        <v>1</v>
      </c>
      <c r="B274" s="3">
        <v>2</v>
      </c>
      <c r="C274" s="3">
        <v>3</v>
      </c>
      <c r="D274" s="3">
        <v>4</v>
      </c>
      <c r="E274" s="1">
        <v>5</v>
      </c>
    </row>
    <row r="275" spans="1:5" ht="12.75">
      <c r="A275" s="31">
        <v>40392</v>
      </c>
      <c r="B275" s="21" t="s">
        <v>140</v>
      </c>
      <c r="C275" s="53" t="s">
        <v>249</v>
      </c>
      <c r="D275" s="4">
        <v>2796</v>
      </c>
      <c r="E275" s="4">
        <v>206</v>
      </c>
    </row>
    <row r="276" spans="1:5" ht="12.75">
      <c r="A276" s="29">
        <v>40392</v>
      </c>
      <c r="B276" s="22" t="s">
        <v>141</v>
      </c>
      <c r="C276" s="42" t="s">
        <v>271</v>
      </c>
      <c r="D276" s="5">
        <v>1126</v>
      </c>
      <c r="E276" s="5">
        <v>43</v>
      </c>
    </row>
    <row r="277" spans="1:5" ht="12.75">
      <c r="A277" s="29">
        <v>40392</v>
      </c>
      <c r="B277" s="22" t="s">
        <v>142</v>
      </c>
      <c r="C277" s="42" t="s">
        <v>222</v>
      </c>
      <c r="D277" s="5">
        <v>1126</v>
      </c>
      <c r="E277" s="5">
        <v>43</v>
      </c>
    </row>
    <row r="278" spans="1:5" ht="12.75">
      <c r="A278" s="29">
        <v>40395</v>
      </c>
      <c r="B278" s="22" t="s">
        <v>143</v>
      </c>
      <c r="C278" s="42" t="s">
        <v>272</v>
      </c>
      <c r="D278" s="22">
        <v>451</v>
      </c>
      <c r="E278" s="5">
        <v>68</v>
      </c>
    </row>
    <row r="279" spans="1:5" ht="12.75">
      <c r="A279" s="29">
        <v>40396</v>
      </c>
      <c r="B279" s="22" t="s">
        <v>145</v>
      </c>
      <c r="C279" s="42" t="s">
        <v>273</v>
      </c>
      <c r="D279" s="22">
        <v>451</v>
      </c>
      <c r="E279" s="5">
        <v>68</v>
      </c>
    </row>
    <row r="280" spans="1:5" ht="12.75">
      <c r="A280" s="29">
        <v>40399</v>
      </c>
      <c r="B280" s="22" t="s">
        <v>150</v>
      </c>
      <c r="C280" s="42" t="s">
        <v>274</v>
      </c>
      <c r="D280" s="22">
        <v>2094</v>
      </c>
      <c r="E280" s="5">
        <v>24</v>
      </c>
    </row>
    <row r="281" spans="1:5" ht="12.75">
      <c r="A281" s="29">
        <v>40400</v>
      </c>
      <c r="B281" s="22" t="s">
        <v>146</v>
      </c>
      <c r="C281" s="42" t="s">
        <v>223</v>
      </c>
      <c r="D281" s="22">
        <v>1861</v>
      </c>
      <c r="E281" s="5">
        <v>44</v>
      </c>
    </row>
    <row r="282" spans="1:5" ht="12.75">
      <c r="A282" s="29">
        <v>40400</v>
      </c>
      <c r="B282" s="22" t="s">
        <v>147</v>
      </c>
      <c r="C282" s="42" t="s">
        <v>223</v>
      </c>
      <c r="D282" s="22">
        <v>1496</v>
      </c>
      <c r="E282" s="5">
        <v>130</v>
      </c>
    </row>
    <row r="283" spans="1:5" ht="12.75">
      <c r="A283" s="29">
        <v>40400</v>
      </c>
      <c r="B283" s="22" t="s">
        <v>149</v>
      </c>
      <c r="C283" s="42" t="s">
        <v>223</v>
      </c>
      <c r="D283" s="22" t="s">
        <v>213</v>
      </c>
      <c r="E283" s="5" t="s">
        <v>213</v>
      </c>
    </row>
    <row r="284" spans="1:5" ht="12.75">
      <c r="A284" s="29">
        <v>40400</v>
      </c>
      <c r="B284" s="22" t="s">
        <v>148</v>
      </c>
      <c r="C284" s="42" t="s">
        <v>223</v>
      </c>
      <c r="D284" s="22">
        <v>2101</v>
      </c>
      <c r="E284" s="5">
        <v>59</v>
      </c>
    </row>
    <row r="285" spans="1:5" ht="12.75">
      <c r="A285" s="29">
        <v>40400</v>
      </c>
      <c r="B285" s="22" t="s">
        <v>151</v>
      </c>
      <c r="C285" s="42" t="s">
        <v>230</v>
      </c>
      <c r="D285" s="22">
        <v>998</v>
      </c>
      <c r="E285" s="5">
        <v>59</v>
      </c>
    </row>
    <row r="286" spans="1:5" ht="12.75">
      <c r="A286" s="29">
        <v>40400</v>
      </c>
      <c r="B286" s="22" t="s">
        <v>153</v>
      </c>
      <c r="C286" s="42" t="s">
        <v>230</v>
      </c>
      <c r="D286" s="22">
        <v>1126</v>
      </c>
      <c r="E286" s="5">
        <v>43</v>
      </c>
    </row>
    <row r="287" spans="1:5" ht="12.75">
      <c r="A287" s="29">
        <v>40400</v>
      </c>
      <c r="B287" s="22" t="s">
        <v>152</v>
      </c>
      <c r="C287" s="42" t="s">
        <v>230</v>
      </c>
      <c r="D287" s="22">
        <v>2796</v>
      </c>
      <c r="E287" s="5">
        <v>206</v>
      </c>
    </row>
    <row r="288" spans="1:5" ht="12.75">
      <c r="A288" s="29">
        <v>40404</v>
      </c>
      <c r="B288" s="22" t="s">
        <v>154</v>
      </c>
      <c r="C288" s="42" t="s">
        <v>261</v>
      </c>
      <c r="D288" s="22">
        <v>2663</v>
      </c>
      <c r="E288" s="5">
        <v>248</v>
      </c>
    </row>
    <row r="289" spans="1:5" ht="12.75">
      <c r="A289" s="29">
        <v>40406</v>
      </c>
      <c r="B289" s="22" t="s">
        <v>155</v>
      </c>
      <c r="C289" s="42" t="s">
        <v>210</v>
      </c>
      <c r="D289" s="22">
        <v>2796</v>
      </c>
      <c r="E289" s="5">
        <v>206</v>
      </c>
    </row>
    <row r="290" spans="1:5" ht="12.75">
      <c r="A290" s="29">
        <v>40406</v>
      </c>
      <c r="B290" s="22" t="s">
        <v>156</v>
      </c>
      <c r="C290" s="42" t="s">
        <v>245</v>
      </c>
      <c r="D290" s="22">
        <v>4094</v>
      </c>
      <c r="E290" s="5">
        <v>194</v>
      </c>
    </row>
    <row r="291" spans="1:5" ht="12.75">
      <c r="A291" s="29">
        <v>40409</v>
      </c>
      <c r="B291" s="22" t="s">
        <v>157</v>
      </c>
      <c r="C291" s="42" t="s">
        <v>275</v>
      </c>
      <c r="D291" s="22">
        <v>1811</v>
      </c>
      <c r="E291" s="5">
        <v>86</v>
      </c>
    </row>
    <row r="292" spans="1:5" ht="12.75">
      <c r="A292" s="29">
        <v>40409</v>
      </c>
      <c r="B292" s="22" t="s">
        <v>158</v>
      </c>
      <c r="C292" s="42" t="s">
        <v>276</v>
      </c>
      <c r="D292" s="22">
        <v>1811</v>
      </c>
      <c r="E292" s="5">
        <v>86</v>
      </c>
    </row>
    <row r="293" spans="1:5" ht="12.75">
      <c r="A293" s="29">
        <v>40409</v>
      </c>
      <c r="B293" s="22" t="s">
        <v>159</v>
      </c>
      <c r="C293" s="42" t="s">
        <v>277</v>
      </c>
      <c r="D293" s="22">
        <v>1562</v>
      </c>
      <c r="E293" s="5">
        <v>86</v>
      </c>
    </row>
    <row r="294" spans="1:5" ht="12.75">
      <c r="A294" s="29">
        <v>40410</v>
      </c>
      <c r="B294" s="22" t="s">
        <v>160</v>
      </c>
      <c r="C294" s="42" t="s">
        <v>234</v>
      </c>
      <c r="D294" s="22">
        <v>307</v>
      </c>
      <c r="E294" s="5">
        <v>45</v>
      </c>
    </row>
    <row r="295" spans="1:5" ht="12.75">
      <c r="A295" s="29">
        <v>40411</v>
      </c>
      <c r="B295" s="22" t="s">
        <v>161</v>
      </c>
      <c r="C295" s="42" t="s">
        <v>278</v>
      </c>
      <c r="D295" s="22">
        <v>1562</v>
      </c>
      <c r="E295" s="5">
        <v>86</v>
      </c>
    </row>
    <row r="296" spans="1:5" ht="13.5" thickBot="1">
      <c r="A296" s="29">
        <v>40412</v>
      </c>
      <c r="B296" s="22" t="s">
        <v>144</v>
      </c>
      <c r="C296" s="42" t="s">
        <v>279</v>
      </c>
      <c r="D296" s="11">
        <v>1811</v>
      </c>
      <c r="E296" s="6">
        <v>86</v>
      </c>
    </row>
    <row r="297" spans="1:5" ht="13.5" thickBot="1">
      <c r="A297" s="123"/>
      <c r="B297" s="118" t="s">
        <v>203</v>
      </c>
      <c r="C297" s="110" t="s">
        <v>280</v>
      </c>
      <c r="D297" s="34">
        <f>SUM(D275:D296)</f>
        <v>36839</v>
      </c>
      <c r="E297" s="1">
        <f>SUM(E275:E296)</f>
        <v>2116</v>
      </c>
    </row>
    <row r="298" spans="1:5" ht="13.5" thickBot="1">
      <c r="A298" s="124"/>
      <c r="B298" s="119"/>
      <c r="C298" s="111"/>
      <c r="D298" s="112">
        <f>D297+E297</f>
        <v>38955</v>
      </c>
      <c r="E298" s="113"/>
    </row>
    <row r="299" ht="12.75">
      <c r="A299" s="28"/>
    </row>
    <row r="325" ht="16.5">
      <c r="B325" s="10" t="s">
        <v>202</v>
      </c>
    </row>
    <row r="326" ht="16.5">
      <c r="B326" s="10" t="s">
        <v>204</v>
      </c>
    </row>
    <row r="327" ht="16.5">
      <c r="B327" s="10" t="s">
        <v>2</v>
      </c>
    </row>
    <row r="328" ht="16.5">
      <c r="B328" s="10" t="s">
        <v>281</v>
      </c>
    </row>
    <row r="329" ht="15.75" thickBot="1">
      <c r="B329" s="9"/>
    </row>
    <row r="330" spans="1:5" ht="153.75" customHeight="1" thickBot="1">
      <c r="A330" s="1" t="s">
        <v>198</v>
      </c>
      <c r="B330" s="1" t="s">
        <v>199</v>
      </c>
      <c r="C330" s="1" t="s">
        <v>200</v>
      </c>
      <c r="D330" s="114" t="s">
        <v>201</v>
      </c>
      <c r="E330" s="115"/>
    </row>
    <row r="331" spans="1:5" ht="13.5" thickBot="1">
      <c r="A331" s="39"/>
      <c r="B331" s="36"/>
      <c r="C331" s="36"/>
      <c r="D331" s="34" t="s">
        <v>302</v>
      </c>
      <c r="E331" s="36" t="s">
        <v>303</v>
      </c>
    </row>
    <row r="332" spans="1:5" ht="13.5" thickBot="1">
      <c r="A332" s="19">
        <v>1</v>
      </c>
      <c r="B332" s="20">
        <v>2</v>
      </c>
      <c r="C332" s="20">
        <v>3</v>
      </c>
      <c r="D332" s="41">
        <v>4</v>
      </c>
      <c r="E332" s="1">
        <v>5</v>
      </c>
    </row>
    <row r="333" spans="1:5" ht="12.75">
      <c r="A333" s="29">
        <v>40423</v>
      </c>
      <c r="B333" s="22" t="s">
        <v>162</v>
      </c>
      <c r="C333" s="22" t="s">
        <v>224</v>
      </c>
      <c r="D333" s="45">
        <v>1126</v>
      </c>
      <c r="E333" s="18">
        <v>43</v>
      </c>
    </row>
    <row r="334" spans="1:5" ht="12.75">
      <c r="A334" s="29">
        <v>40423</v>
      </c>
      <c r="B334" s="22" t="s">
        <v>163</v>
      </c>
      <c r="C334" s="22" t="s">
        <v>283</v>
      </c>
      <c r="D334" s="6">
        <v>1562</v>
      </c>
      <c r="E334" s="6">
        <v>86</v>
      </c>
    </row>
    <row r="335" spans="1:5" ht="12.75">
      <c r="A335" s="29">
        <v>40423</v>
      </c>
      <c r="B335" s="22" t="s">
        <v>164</v>
      </c>
      <c r="C335" s="42" t="s">
        <v>271</v>
      </c>
      <c r="D335" s="5">
        <v>1562</v>
      </c>
      <c r="E335" s="5">
        <v>86</v>
      </c>
    </row>
    <row r="336" spans="1:5" ht="12.75">
      <c r="A336" s="29">
        <v>40423</v>
      </c>
      <c r="B336" s="22" t="s">
        <v>165</v>
      </c>
      <c r="C336" s="42" t="s">
        <v>218</v>
      </c>
      <c r="D336" s="22">
        <v>1811</v>
      </c>
      <c r="E336" s="5">
        <v>86</v>
      </c>
    </row>
    <row r="337" spans="1:5" ht="12.75">
      <c r="A337" s="29">
        <v>40423</v>
      </c>
      <c r="B337" s="22" t="s">
        <v>166</v>
      </c>
      <c r="C337" s="42" t="s">
        <v>215</v>
      </c>
      <c r="D337" s="22">
        <v>1281</v>
      </c>
      <c r="E337" s="5">
        <v>72</v>
      </c>
    </row>
    <row r="338" spans="1:5" ht="12.75">
      <c r="A338" s="29">
        <v>40423</v>
      </c>
      <c r="B338" s="22" t="s">
        <v>167</v>
      </c>
      <c r="C338" s="42" t="s">
        <v>284</v>
      </c>
      <c r="D338" s="22">
        <v>2663</v>
      </c>
      <c r="E338" s="5">
        <v>248</v>
      </c>
    </row>
    <row r="339" spans="1:5" ht="12.75">
      <c r="A339" s="29">
        <v>40423</v>
      </c>
      <c r="B339" s="22" t="s">
        <v>168</v>
      </c>
      <c r="C339" s="42" t="s">
        <v>239</v>
      </c>
      <c r="D339" s="22">
        <v>1811</v>
      </c>
      <c r="E339" s="5">
        <v>86</v>
      </c>
    </row>
    <row r="340" spans="1:5" ht="12.75">
      <c r="A340" s="29">
        <v>40424</v>
      </c>
      <c r="B340" s="22" t="s">
        <v>169</v>
      </c>
      <c r="C340" s="42" t="s">
        <v>285</v>
      </c>
      <c r="D340" s="22">
        <v>4175</v>
      </c>
      <c r="E340" s="5">
        <v>115</v>
      </c>
    </row>
    <row r="341" spans="1:5" ht="12.75">
      <c r="A341" s="29">
        <v>40424</v>
      </c>
      <c r="B341" s="22" t="s">
        <v>170</v>
      </c>
      <c r="C341" s="42" t="s">
        <v>286</v>
      </c>
      <c r="D341" s="22">
        <v>4094</v>
      </c>
      <c r="E341" s="5">
        <v>194</v>
      </c>
    </row>
    <row r="342" spans="1:5" ht="12.75">
      <c r="A342" s="29">
        <v>40429</v>
      </c>
      <c r="B342" s="22" t="s">
        <v>172</v>
      </c>
      <c r="C342" s="42" t="s">
        <v>287</v>
      </c>
      <c r="D342" s="22">
        <v>4094</v>
      </c>
      <c r="E342" s="5">
        <v>194</v>
      </c>
    </row>
    <row r="343" spans="1:5" ht="12.75">
      <c r="A343" s="29">
        <v>40430</v>
      </c>
      <c r="B343" s="22" t="s">
        <v>171</v>
      </c>
      <c r="C343" s="42" t="s">
        <v>215</v>
      </c>
      <c r="D343" s="22">
        <v>2094</v>
      </c>
      <c r="E343" s="5">
        <v>24</v>
      </c>
    </row>
    <row r="344" spans="1:5" ht="12.75">
      <c r="A344" s="29">
        <v>40438</v>
      </c>
      <c r="B344" s="22" t="s">
        <v>173</v>
      </c>
      <c r="C344" s="42" t="s">
        <v>282</v>
      </c>
      <c r="D344" s="22">
        <v>1496</v>
      </c>
      <c r="E344" s="5">
        <v>130</v>
      </c>
    </row>
    <row r="345" spans="1:5" ht="12.75">
      <c r="A345" s="29">
        <v>40438</v>
      </c>
      <c r="B345" s="22" t="s">
        <v>174</v>
      </c>
      <c r="C345" s="42" t="s">
        <v>215</v>
      </c>
      <c r="D345" s="22">
        <v>998</v>
      </c>
      <c r="E345" s="5">
        <v>59</v>
      </c>
    </row>
    <row r="346" spans="1:5" ht="12.75">
      <c r="A346" s="29">
        <v>40438</v>
      </c>
      <c r="B346" s="22" t="s">
        <v>175</v>
      </c>
      <c r="C346" s="42" t="s">
        <v>215</v>
      </c>
      <c r="D346" s="22">
        <v>1811</v>
      </c>
      <c r="E346" s="5">
        <v>86</v>
      </c>
    </row>
    <row r="347" spans="1:5" ht="12.75">
      <c r="A347" s="29">
        <v>40440</v>
      </c>
      <c r="B347" s="22" t="s">
        <v>176</v>
      </c>
      <c r="C347" s="42" t="s">
        <v>288</v>
      </c>
      <c r="D347" s="22">
        <v>1811</v>
      </c>
      <c r="E347" s="5">
        <v>86</v>
      </c>
    </row>
    <row r="348" spans="1:5" ht="12.75">
      <c r="A348" s="29">
        <v>40440</v>
      </c>
      <c r="B348" s="22" t="s">
        <v>177</v>
      </c>
      <c r="C348" s="42" t="s">
        <v>289</v>
      </c>
      <c r="D348" s="22">
        <v>1562</v>
      </c>
      <c r="E348" s="5">
        <v>86</v>
      </c>
    </row>
    <row r="349" spans="1:5" ht="12.75">
      <c r="A349" s="29">
        <v>40440</v>
      </c>
      <c r="B349" s="22" t="s">
        <v>178</v>
      </c>
      <c r="C349" s="42" t="s">
        <v>290</v>
      </c>
      <c r="D349" s="22">
        <v>1562</v>
      </c>
      <c r="E349" s="5">
        <v>86</v>
      </c>
    </row>
    <row r="350" spans="1:5" ht="12.75">
      <c r="A350" s="29">
        <v>40441</v>
      </c>
      <c r="B350" s="22" t="s">
        <v>179</v>
      </c>
      <c r="C350" s="42" t="s">
        <v>241</v>
      </c>
      <c r="D350" s="22">
        <v>1562</v>
      </c>
      <c r="E350" s="5">
        <v>86</v>
      </c>
    </row>
    <row r="351" spans="1:5" ht="12.75">
      <c r="A351" s="29">
        <v>40441</v>
      </c>
      <c r="B351" s="22" t="s">
        <v>180</v>
      </c>
      <c r="C351" s="42" t="s">
        <v>229</v>
      </c>
      <c r="D351" s="22">
        <v>2663</v>
      </c>
      <c r="E351" s="5">
        <v>252</v>
      </c>
    </row>
    <row r="352" spans="1:5" ht="12.75">
      <c r="A352" s="29">
        <v>40443</v>
      </c>
      <c r="B352" s="22" t="s">
        <v>181</v>
      </c>
      <c r="C352" s="42" t="s">
        <v>291</v>
      </c>
      <c r="D352" s="22">
        <v>1811</v>
      </c>
      <c r="E352" s="5">
        <v>86</v>
      </c>
    </row>
    <row r="353" spans="1:5" ht="12.75">
      <c r="A353" s="29">
        <v>40443</v>
      </c>
      <c r="B353" s="22" t="s">
        <v>182</v>
      </c>
      <c r="C353" s="42" t="s">
        <v>211</v>
      </c>
      <c r="D353" s="22">
        <v>4175</v>
      </c>
      <c r="E353" s="5">
        <v>115</v>
      </c>
    </row>
    <row r="354" spans="1:5" ht="12.75">
      <c r="A354" s="29">
        <v>40443</v>
      </c>
      <c r="B354" s="22" t="s">
        <v>183</v>
      </c>
      <c r="C354" s="42" t="s">
        <v>239</v>
      </c>
      <c r="D354" s="22">
        <v>4175</v>
      </c>
      <c r="E354" s="5">
        <v>115</v>
      </c>
    </row>
    <row r="355" spans="1:5" ht="12.75">
      <c r="A355" s="29">
        <v>40443</v>
      </c>
      <c r="B355" s="22" t="s">
        <v>184</v>
      </c>
      <c r="C355" s="42" t="s">
        <v>239</v>
      </c>
      <c r="D355" s="22">
        <v>4175</v>
      </c>
      <c r="E355" s="5">
        <v>115</v>
      </c>
    </row>
    <row r="356" spans="1:5" ht="13.5" thickBot="1">
      <c r="A356" s="29">
        <v>40446</v>
      </c>
      <c r="B356" s="22" t="s">
        <v>185</v>
      </c>
      <c r="C356" s="42" t="s">
        <v>235</v>
      </c>
      <c r="D356" s="11">
        <v>93</v>
      </c>
      <c r="E356" s="6">
        <v>128</v>
      </c>
    </row>
    <row r="357" spans="1:5" ht="13.5" thickBot="1">
      <c r="A357" s="123"/>
      <c r="B357" s="118" t="s">
        <v>203</v>
      </c>
      <c r="C357" s="110" t="s">
        <v>292</v>
      </c>
      <c r="D357" s="1">
        <f>SUM(D333:D356)</f>
        <v>54167</v>
      </c>
      <c r="E357" s="35">
        <f>SUM(E333:E356)</f>
        <v>2664</v>
      </c>
    </row>
    <row r="358" spans="1:5" ht="13.5" thickBot="1">
      <c r="A358" s="124"/>
      <c r="B358" s="119"/>
      <c r="C358" s="111"/>
      <c r="D358" s="112">
        <f>D357+E357</f>
        <v>56831</v>
      </c>
      <c r="E358" s="113"/>
    </row>
    <row r="384" ht="16.5">
      <c r="B384" s="10" t="s">
        <v>202</v>
      </c>
    </row>
    <row r="385" ht="16.5">
      <c r="B385" s="10" t="s">
        <v>204</v>
      </c>
    </row>
    <row r="386" ht="16.5">
      <c r="B386" s="10" t="s">
        <v>2</v>
      </c>
    </row>
    <row r="387" ht="16.5">
      <c r="B387" s="10" t="s">
        <v>293</v>
      </c>
    </row>
    <row r="388" ht="15.75" thickBot="1">
      <c r="B388" s="9"/>
    </row>
    <row r="389" spans="1:5" ht="153.75" customHeight="1" thickBot="1">
      <c r="A389" s="110" t="s">
        <v>198</v>
      </c>
      <c r="B389" s="110" t="s">
        <v>199</v>
      </c>
      <c r="C389" s="110" t="s">
        <v>200</v>
      </c>
      <c r="D389" s="114" t="s">
        <v>201</v>
      </c>
      <c r="E389" s="115"/>
    </row>
    <row r="390" spans="1:5" ht="13.5" thickBot="1">
      <c r="A390" s="111"/>
      <c r="B390" s="111"/>
      <c r="C390" s="111"/>
      <c r="D390" s="34" t="s">
        <v>302</v>
      </c>
      <c r="E390" s="36" t="s">
        <v>303</v>
      </c>
    </row>
    <row r="391" spans="1:5" ht="13.5" thickBot="1">
      <c r="A391" s="19">
        <v>1</v>
      </c>
      <c r="B391" s="20">
        <v>2</v>
      </c>
      <c r="C391" s="20">
        <v>3</v>
      </c>
      <c r="D391" s="41">
        <v>4</v>
      </c>
      <c r="E391" s="1">
        <v>5</v>
      </c>
    </row>
    <row r="392" spans="1:5" ht="38.25">
      <c r="A392" s="29">
        <v>40454</v>
      </c>
      <c r="B392" s="22" t="s">
        <v>187</v>
      </c>
      <c r="C392" s="22" t="s">
        <v>286</v>
      </c>
      <c r="D392" s="45">
        <v>1126</v>
      </c>
      <c r="E392" s="18">
        <v>43</v>
      </c>
    </row>
    <row r="393" spans="1:5" ht="38.25">
      <c r="A393" s="29">
        <v>40463</v>
      </c>
      <c r="B393" s="22" t="s">
        <v>186</v>
      </c>
      <c r="C393" s="22" t="s">
        <v>209</v>
      </c>
      <c r="D393" s="6">
        <v>1304</v>
      </c>
      <c r="E393" s="6">
        <v>94</v>
      </c>
    </row>
    <row r="394" spans="1:5" ht="39" thickBot="1">
      <c r="A394" s="30">
        <v>40476</v>
      </c>
      <c r="B394" s="22" t="s">
        <v>188</v>
      </c>
      <c r="C394" s="54" t="s">
        <v>249</v>
      </c>
      <c r="D394" s="6">
        <v>945</v>
      </c>
      <c r="E394" s="6">
        <v>63</v>
      </c>
    </row>
    <row r="395" spans="1:5" ht="13.5" thickBot="1">
      <c r="A395" s="108"/>
      <c r="B395" s="110" t="s">
        <v>203</v>
      </c>
      <c r="C395" s="110" t="s">
        <v>301</v>
      </c>
      <c r="D395" s="1">
        <f>SUM(D392:D394)</f>
        <v>3375</v>
      </c>
      <c r="E395" s="35">
        <f>SUM(E392:E394)</f>
        <v>200</v>
      </c>
    </row>
    <row r="396" spans="1:5" ht="13.5" thickBot="1">
      <c r="A396" s="109"/>
      <c r="B396" s="111"/>
      <c r="C396" s="111"/>
      <c r="D396" s="112">
        <f>D395+E395</f>
        <v>3575</v>
      </c>
      <c r="E396" s="113"/>
    </row>
    <row r="436" ht="16.5">
      <c r="B436" s="10" t="s">
        <v>202</v>
      </c>
    </row>
    <row r="437" ht="16.5">
      <c r="B437" s="10" t="s">
        <v>204</v>
      </c>
    </row>
    <row r="438" ht="16.5">
      <c r="B438" s="10" t="s">
        <v>2</v>
      </c>
    </row>
    <row r="439" ht="16.5">
      <c r="B439" s="10" t="s">
        <v>294</v>
      </c>
    </row>
    <row r="440" ht="15.75" thickBot="1">
      <c r="B440" s="9"/>
    </row>
    <row r="441" spans="1:5" ht="153.75" customHeight="1" thickBot="1">
      <c r="A441" s="110" t="s">
        <v>198</v>
      </c>
      <c r="B441" s="110" t="s">
        <v>199</v>
      </c>
      <c r="C441" s="110" t="s">
        <v>200</v>
      </c>
      <c r="D441" s="114" t="s">
        <v>201</v>
      </c>
      <c r="E441" s="115"/>
    </row>
    <row r="442" spans="1:5" ht="13.5" thickBot="1">
      <c r="A442" s="111"/>
      <c r="B442" s="111"/>
      <c r="C442" s="111"/>
      <c r="D442" s="34" t="s">
        <v>302</v>
      </c>
      <c r="E442" s="36" t="s">
        <v>303</v>
      </c>
    </row>
    <row r="443" spans="1:5" ht="12.75">
      <c r="A443" s="19">
        <v>1</v>
      </c>
      <c r="B443" s="20">
        <v>2</v>
      </c>
      <c r="C443" s="20">
        <v>3</v>
      </c>
      <c r="D443" s="52">
        <v>4</v>
      </c>
      <c r="E443" s="36">
        <v>5</v>
      </c>
    </row>
    <row r="444" spans="1:5" ht="25.5">
      <c r="A444" s="29">
        <v>40495</v>
      </c>
      <c r="B444" s="22" t="s">
        <v>189</v>
      </c>
      <c r="C444" s="42" t="s">
        <v>295</v>
      </c>
      <c r="D444" s="5">
        <v>451</v>
      </c>
      <c r="E444" s="5">
        <v>65</v>
      </c>
    </row>
    <row r="445" spans="1:5" ht="38.25">
      <c r="A445" s="29">
        <v>40495</v>
      </c>
      <c r="B445" s="22" t="s">
        <v>194</v>
      </c>
      <c r="C445" s="42" t="s">
        <v>296</v>
      </c>
      <c r="D445" s="5">
        <v>1304</v>
      </c>
      <c r="E445" s="5">
        <v>94</v>
      </c>
    </row>
    <row r="446" spans="1:5" ht="25.5">
      <c r="A446" s="30">
        <v>40504</v>
      </c>
      <c r="B446" s="11" t="s">
        <v>192</v>
      </c>
      <c r="C446" s="54" t="s">
        <v>288</v>
      </c>
      <c r="D446" s="5">
        <v>2796</v>
      </c>
      <c r="E446" s="5">
        <v>206</v>
      </c>
    </row>
    <row r="447" spans="1:5" ht="38.25">
      <c r="A447" s="29">
        <v>40507</v>
      </c>
      <c r="B447" s="22" t="s">
        <v>193</v>
      </c>
      <c r="C447" s="42" t="s">
        <v>297</v>
      </c>
      <c r="D447" s="22">
        <v>93</v>
      </c>
      <c r="E447" s="5">
        <v>128</v>
      </c>
    </row>
    <row r="448" spans="1:5" ht="12.75">
      <c r="A448" s="29">
        <v>40507</v>
      </c>
      <c r="B448" s="22" t="s">
        <v>190</v>
      </c>
      <c r="C448" s="42" t="s">
        <v>298</v>
      </c>
      <c r="D448" s="22">
        <v>1861</v>
      </c>
      <c r="E448" s="5">
        <v>44</v>
      </c>
    </row>
    <row r="449" spans="1:5" ht="13.5" thickBot="1">
      <c r="A449" s="30">
        <v>40507</v>
      </c>
      <c r="B449" s="22" t="s">
        <v>191</v>
      </c>
      <c r="C449" s="54" t="s">
        <v>206</v>
      </c>
      <c r="D449" s="11">
        <v>0</v>
      </c>
      <c r="E449" s="6">
        <v>0</v>
      </c>
    </row>
    <row r="450" spans="1:5" ht="13.5" thickBot="1">
      <c r="A450" s="108"/>
      <c r="B450" s="110" t="s">
        <v>203</v>
      </c>
      <c r="C450" s="110" t="s">
        <v>299</v>
      </c>
      <c r="D450" s="1">
        <f>SUM(D444:D449)</f>
        <v>6505</v>
      </c>
      <c r="E450" s="35">
        <f>SUM(E444:E449)</f>
        <v>537</v>
      </c>
    </row>
    <row r="451" spans="1:5" ht="13.5" thickBot="1">
      <c r="A451" s="109"/>
      <c r="B451" s="111"/>
      <c r="C451" s="111"/>
      <c r="D451" s="112">
        <f>D450+E450</f>
        <v>7042</v>
      </c>
      <c r="E451" s="113"/>
    </row>
    <row r="487" ht="16.5">
      <c r="B487" s="10" t="s">
        <v>202</v>
      </c>
    </row>
    <row r="488" ht="16.5">
      <c r="B488" s="10" t="s">
        <v>204</v>
      </c>
    </row>
    <row r="489" ht="16.5">
      <c r="B489" s="10" t="s">
        <v>2</v>
      </c>
    </row>
    <row r="490" ht="16.5">
      <c r="B490" s="10" t="s">
        <v>300</v>
      </c>
    </row>
    <row r="491" ht="15.75" thickBot="1">
      <c r="B491" s="9"/>
    </row>
    <row r="492" spans="1:5" ht="153.75" customHeight="1" thickBot="1">
      <c r="A492" s="110" t="s">
        <v>198</v>
      </c>
      <c r="B492" s="110" t="s">
        <v>199</v>
      </c>
      <c r="C492" s="110" t="s">
        <v>200</v>
      </c>
      <c r="D492" s="114" t="s">
        <v>201</v>
      </c>
      <c r="E492" s="115"/>
    </row>
    <row r="493" spans="1:5" ht="13.5" thickBot="1">
      <c r="A493" s="111"/>
      <c r="B493" s="111"/>
      <c r="C493" s="111"/>
      <c r="D493" s="34" t="s">
        <v>302</v>
      </c>
      <c r="E493" s="36" t="s">
        <v>303</v>
      </c>
    </row>
    <row r="494" spans="1:5" ht="13.5" thickBot="1">
      <c r="A494" s="2">
        <v>1</v>
      </c>
      <c r="B494" s="3">
        <v>2</v>
      </c>
      <c r="C494" s="3">
        <v>3</v>
      </c>
      <c r="D494" s="41">
        <v>4</v>
      </c>
      <c r="E494" s="1">
        <v>5</v>
      </c>
    </row>
    <row r="495" spans="1:5" ht="25.5">
      <c r="A495" s="31">
        <v>40518</v>
      </c>
      <c r="B495" s="21" t="s">
        <v>195</v>
      </c>
      <c r="C495" s="21" t="s">
        <v>210</v>
      </c>
      <c r="D495" s="45">
        <v>97</v>
      </c>
      <c r="E495" s="18">
        <v>33</v>
      </c>
    </row>
    <row r="496" spans="1:5" ht="12.75">
      <c r="A496" s="29">
        <v>40536</v>
      </c>
      <c r="B496" s="22" t="s">
        <v>196</v>
      </c>
      <c r="C496" s="22" t="s">
        <v>220</v>
      </c>
      <c r="D496" s="6">
        <v>2796</v>
      </c>
      <c r="E496" s="6">
        <v>226</v>
      </c>
    </row>
    <row r="497" spans="1:5" ht="13.5" thickBot="1">
      <c r="A497" s="30">
        <v>40536</v>
      </c>
      <c r="B497" s="22" t="s">
        <v>197</v>
      </c>
      <c r="C497" s="54" t="s">
        <v>237</v>
      </c>
      <c r="D497" s="6">
        <v>2796</v>
      </c>
      <c r="E497" s="6">
        <v>226</v>
      </c>
    </row>
    <row r="498" spans="1:5" ht="13.5" thickBot="1">
      <c r="A498" s="108"/>
      <c r="B498" s="118" t="s">
        <v>203</v>
      </c>
      <c r="C498" s="110" t="s">
        <v>236</v>
      </c>
      <c r="D498" s="34">
        <f>SUM(D495:D497)</f>
        <v>5689</v>
      </c>
      <c r="E498" s="1">
        <f>SUM(E495:E497)</f>
        <v>485</v>
      </c>
    </row>
    <row r="499" spans="1:5" ht="13.5" thickBot="1">
      <c r="A499" s="109"/>
      <c r="B499" s="119"/>
      <c r="C499" s="111"/>
      <c r="D499" s="114">
        <f>D498+E498</f>
        <v>6174</v>
      </c>
      <c r="E499" s="115"/>
    </row>
    <row r="500" spans="1:5" ht="13.5" thickBot="1">
      <c r="A500" s="127"/>
      <c r="B500" s="125" t="s">
        <v>304</v>
      </c>
      <c r="C500" s="55" t="s">
        <v>0</v>
      </c>
      <c r="D500" s="3">
        <f>D15+D75+D141+D189+D221+D297+D357+D395+D450+D498</f>
        <v>158982</v>
      </c>
      <c r="E500" s="35">
        <f>E15+E75+E141+E189+E221+E297+E357+E395+E450+E498</f>
        <v>9094</v>
      </c>
    </row>
    <row r="501" spans="1:5" ht="13.5" thickBot="1">
      <c r="A501" s="128"/>
      <c r="B501" s="126"/>
      <c r="C501" s="33"/>
      <c r="D501" s="112">
        <f>D500+E500</f>
        <v>168076</v>
      </c>
      <c r="E501" s="113"/>
    </row>
    <row r="504" spans="3:4" ht="12.75">
      <c r="C504" s="61"/>
      <c r="D504" s="61"/>
    </row>
    <row r="505" spans="3:4" ht="18">
      <c r="C505" s="62" t="s">
        <v>16</v>
      </c>
      <c r="D505" s="63">
        <v>8</v>
      </c>
    </row>
    <row r="506" spans="3:4" ht="18">
      <c r="C506" s="62" t="s">
        <v>17</v>
      </c>
      <c r="D506" s="63">
        <v>10</v>
      </c>
    </row>
    <row r="507" spans="3:4" ht="18">
      <c r="C507" s="62" t="s">
        <v>18</v>
      </c>
      <c r="D507" s="63">
        <v>12</v>
      </c>
    </row>
    <row r="508" spans="3:4" ht="18">
      <c r="C508" s="62" t="s">
        <v>19</v>
      </c>
      <c r="D508" s="63">
        <v>29</v>
      </c>
    </row>
    <row r="509" spans="3:5" ht="18">
      <c r="C509" s="62" t="s">
        <v>20</v>
      </c>
      <c r="D509" s="63">
        <v>32</v>
      </c>
      <c r="E509" s="7"/>
    </row>
    <row r="510" spans="3:5" ht="12.75">
      <c r="C510" s="60"/>
      <c r="D510" s="59"/>
      <c r="E510" s="58"/>
    </row>
    <row r="511" spans="4:5" ht="12.75">
      <c r="D511" s="8"/>
      <c r="E511" s="8"/>
    </row>
    <row r="544" ht="16.5">
      <c r="B544" s="10" t="s">
        <v>202</v>
      </c>
    </row>
    <row r="545" ht="16.5">
      <c r="B545" s="10" t="s">
        <v>204</v>
      </c>
    </row>
    <row r="546" ht="16.5">
      <c r="B546" s="10" t="s">
        <v>1</v>
      </c>
    </row>
    <row r="547" ht="16.5">
      <c r="B547" s="10" t="s">
        <v>3</v>
      </c>
    </row>
    <row r="548" ht="15.75" thickBot="1">
      <c r="B548" s="9"/>
    </row>
    <row r="549" spans="1:5" ht="13.5" thickBot="1">
      <c r="A549" s="110" t="s">
        <v>198</v>
      </c>
      <c r="B549" s="110" t="s">
        <v>199</v>
      </c>
      <c r="C549" s="110" t="s">
        <v>200</v>
      </c>
      <c r="D549" s="114" t="s">
        <v>201</v>
      </c>
      <c r="E549" s="115"/>
    </row>
    <row r="550" spans="1:5" ht="13.5" thickBot="1">
      <c r="A550" s="111"/>
      <c r="B550" s="111"/>
      <c r="C550" s="111"/>
      <c r="D550" s="34" t="s">
        <v>302</v>
      </c>
      <c r="E550" s="36" t="s">
        <v>303</v>
      </c>
    </row>
    <row r="551" spans="1:5" ht="13.5" thickBot="1">
      <c r="A551" s="2">
        <v>1</v>
      </c>
      <c r="B551" s="3">
        <v>2</v>
      </c>
      <c r="C551" s="3">
        <v>3</v>
      </c>
      <c r="D551" s="41">
        <v>4</v>
      </c>
      <c r="E551" s="1">
        <v>5</v>
      </c>
    </row>
    <row r="552" spans="1:5" ht="51">
      <c r="A552" s="12">
        <v>40596</v>
      </c>
      <c r="B552" s="12" t="s">
        <v>68</v>
      </c>
      <c r="C552" s="4" t="s">
        <v>4</v>
      </c>
      <c r="D552" s="45">
        <v>93</v>
      </c>
      <c r="E552" s="18">
        <v>128</v>
      </c>
    </row>
    <row r="553" spans="1:5" ht="51.75" thickBot="1">
      <c r="A553" s="16">
        <v>40599</v>
      </c>
      <c r="B553" s="12" t="s">
        <v>69</v>
      </c>
      <c r="C553" s="4" t="s">
        <v>5</v>
      </c>
      <c r="D553" s="6">
        <v>141</v>
      </c>
      <c r="E553" s="6">
        <v>66</v>
      </c>
    </row>
    <row r="554" spans="1:5" ht="13.5" thickBot="1">
      <c r="A554" s="116"/>
      <c r="B554" s="118" t="s">
        <v>203</v>
      </c>
      <c r="C554" s="110" t="s">
        <v>6</v>
      </c>
      <c r="D554" s="1">
        <f>SUM(D552:D553)</f>
        <v>234</v>
      </c>
      <c r="E554" s="35">
        <f>SUM(E552:E553)</f>
        <v>194</v>
      </c>
    </row>
    <row r="555" spans="1:5" ht="13.5" thickBot="1">
      <c r="A555" s="109"/>
      <c r="B555" s="119"/>
      <c r="C555" s="111"/>
      <c r="D555" s="114">
        <f>D554+E554</f>
        <v>428</v>
      </c>
      <c r="E555" s="115"/>
    </row>
    <row r="559" spans="6:8" ht="12.75">
      <c r="F559" s="8"/>
      <c r="G559" s="8"/>
      <c r="H559" s="8"/>
    </row>
    <row r="560" spans="6:8" ht="18">
      <c r="F560" s="8"/>
      <c r="G560" s="64"/>
      <c r="H560" s="65"/>
    </row>
    <row r="561" spans="6:8" ht="18">
      <c r="F561" s="8"/>
      <c r="G561" s="64"/>
      <c r="H561" s="65"/>
    </row>
    <row r="562" spans="6:8" ht="18">
      <c r="F562" s="8"/>
      <c r="G562" s="64"/>
      <c r="H562" s="65"/>
    </row>
    <row r="563" spans="6:8" ht="18">
      <c r="F563" s="8"/>
      <c r="G563" s="64"/>
      <c r="H563" s="65"/>
    </row>
    <row r="564" spans="6:8" ht="18">
      <c r="F564" s="8"/>
      <c r="G564" s="64"/>
      <c r="H564" s="65"/>
    </row>
    <row r="565" spans="6:8" ht="12.75">
      <c r="F565" s="8"/>
      <c r="G565" s="44"/>
      <c r="H565" s="44"/>
    </row>
    <row r="566" spans="6:8" ht="12.75">
      <c r="F566" s="8"/>
      <c r="G566" s="8"/>
      <c r="H566" s="8"/>
    </row>
    <row r="607" ht="16.5">
      <c r="B607" s="10" t="s">
        <v>202</v>
      </c>
    </row>
    <row r="608" ht="16.5">
      <c r="B608" s="10" t="s">
        <v>204</v>
      </c>
    </row>
    <row r="609" ht="16.5">
      <c r="B609" s="10" t="s">
        <v>2</v>
      </c>
    </row>
    <row r="610" ht="16.5">
      <c r="B610" s="10" t="s">
        <v>7</v>
      </c>
    </row>
    <row r="611" ht="13.5" thickBot="1"/>
    <row r="612" spans="1:5" ht="13.5" thickBot="1">
      <c r="A612" s="110" t="s">
        <v>198</v>
      </c>
      <c r="B612" s="110" t="s">
        <v>199</v>
      </c>
      <c r="C612" s="110" t="s">
        <v>200</v>
      </c>
      <c r="D612" s="114" t="s">
        <v>201</v>
      </c>
      <c r="E612" s="115"/>
    </row>
    <row r="613" spans="1:5" ht="13.5" thickBot="1">
      <c r="A613" s="111"/>
      <c r="B613" s="111"/>
      <c r="C613" s="111"/>
      <c r="D613" s="34" t="s">
        <v>302</v>
      </c>
      <c r="E613" s="36" t="s">
        <v>303</v>
      </c>
    </row>
    <row r="614" spans="1:5" ht="13.5" thickBot="1">
      <c r="A614" s="2">
        <v>1</v>
      </c>
      <c r="B614" s="3">
        <v>2</v>
      </c>
      <c r="C614" s="3">
        <v>3</v>
      </c>
      <c r="D614" s="41">
        <v>4</v>
      </c>
      <c r="E614" s="1">
        <v>5</v>
      </c>
    </row>
    <row r="615" spans="1:5" ht="38.25">
      <c r="A615" s="12">
        <v>40610</v>
      </c>
      <c r="B615" s="12" t="s">
        <v>71</v>
      </c>
      <c r="C615" s="4" t="s">
        <v>287</v>
      </c>
      <c r="D615" s="45">
        <v>1811</v>
      </c>
      <c r="E615" s="18">
        <v>86</v>
      </c>
    </row>
    <row r="616" spans="1:5" ht="38.25">
      <c r="A616" s="16">
        <v>40613</v>
      </c>
      <c r="B616" s="16" t="s">
        <v>72</v>
      </c>
      <c r="C616" s="18" t="s">
        <v>226</v>
      </c>
      <c r="D616" s="6">
        <v>2206</v>
      </c>
      <c r="E616" s="6">
        <v>103</v>
      </c>
    </row>
    <row r="617" spans="1:5" ht="39" thickBot="1">
      <c r="A617" s="17">
        <v>40626</v>
      </c>
      <c r="B617" s="17" t="s">
        <v>70</v>
      </c>
      <c r="C617" s="32" t="s">
        <v>221</v>
      </c>
      <c r="D617" s="5">
        <v>1126</v>
      </c>
      <c r="E617" s="5">
        <v>41</v>
      </c>
    </row>
    <row r="618" spans="1:5" ht="13.5" thickBot="1">
      <c r="A618" s="116"/>
      <c r="B618" s="120" t="s">
        <v>203</v>
      </c>
      <c r="C618" s="117" t="s">
        <v>8</v>
      </c>
      <c r="D618" s="34">
        <f>SUM(D615:D617)</f>
        <v>5143</v>
      </c>
      <c r="E618" s="1">
        <f>SUM(E615:E617)</f>
        <v>230</v>
      </c>
    </row>
    <row r="619" spans="1:5" ht="13.5" thickBot="1">
      <c r="A619" s="109"/>
      <c r="B619" s="119"/>
      <c r="C619" s="111"/>
      <c r="D619" s="112">
        <f>D618+E618</f>
        <v>5373</v>
      </c>
      <c r="E619" s="113"/>
    </row>
    <row r="625" ht="12.75">
      <c r="H625" s="8"/>
    </row>
    <row r="626" ht="12.75">
      <c r="H626" s="8"/>
    </row>
    <row r="627" ht="12.75">
      <c r="H627" s="8"/>
    </row>
    <row r="628" ht="12.75">
      <c r="H628" s="8"/>
    </row>
    <row r="629" ht="12.75">
      <c r="H629" s="129"/>
    </row>
    <row r="630" ht="12.75">
      <c r="H630" s="129"/>
    </row>
    <row r="631" ht="12.75">
      <c r="H631" s="8"/>
    </row>
    <row r="632" ht="12.75">
      <c r="H632" s="8"/>
    </row>
    <row r="670" ht="16.5">
      <c r="B670" s="10" t="s">
        <v>202</v>
      </c>
    </row>
    <row r="671" ht="16.5">
      <c r="B671" s="10" t="s">
        <v>204</v>
      </c>
    </row>
    <row r="672" ht="16.5">
      <c r="B672" s="10" t="s">
        <v>205</v>
      </c>
    </row>
    <row r="673" ht="16.5">
      <c r="B673" s="10" t="s">
        <v>9</v>
      </c>
    </row>
    <row r="674" ht="15.75" thickBot="1">
      <c r="B674" s="9"/>
    </row>
    <row r="675" spans="1:5" ht="13.5" thickBot="1">
      <c r="A675" s="110" t="s">
        <v>198</v>
      </c>
      <c r="B675" s="110" t="s">
        <v>199</v>
      </c>
      <c r="C675" s="110" t="s">
        <v>200</v>
      </c>
      <c r="D675" s="114" t="s">
        <v>201</v>
      </c>
      <c r="E675" s="115"/>
    </row>
    <row r="676" spans="1:5" ht="13.5" thickBot="1">
      <c r="A676" s="111"/>
      <c r="B676" s="111"/>
      <c r="C676" s="111"/>
      <c r="D676" s="34" t="s">
        <v>302</v>
      </c>
      <c r="E676" s="36" t="s">
        <v>303</v>
      </c>
    </row>
    <row r="677" spans="1:5" ht="13.5" thickBot="1">
      <c r="A677" s="2">
        <v>1</v>
      </c>
      <c r="B677" s="3">
        <v>2</v>
      </c>
      <c r="C677" s="3">
        <v>3</v>
      </c>
      <c r="D677" s="41">
        <v>4</v>
      </c>
      <c r="E677" s="1">
        <v>5</v>
      </c>
    </row>
    <row r="678" spans="1:5" ht="38.25">
      <c r="A678" s="12">
        <v>40636</v>
      </c>
      <c r="B678" s="12" t="s">
        <v>10</v>
      </c>
      <c r="C678" s="4" t="s">
        <v>238</v>
      </c>
      <c r="D678" s="45">
        <v>2206</v>
      </c>
      <c r="E678" s="18">
        <v>85</v>
      </c>
    </row>
    <row r="679" spans="1:5" ht="38.25">
      <c r="A679" s="12">
        <v>40637</v>
      </c>
      <c r="B679" s="12" t="s">
        <v>11</v>
      </c>
      <c r="C679" s="4" t="s">
        <v>12</v>
      </c>
      <c r="D679" s="5">
        <v>2321</v>
      </c>
      <c r="E679" s="5">
        <v>105</v>
      </c>
    </row>
    <row r="680" spans="1:5" ht="38.25">
      <c r="A680" s="17">
        <v>40657</v>
      </c>
      <c r="B680" s="12" t="s">
        <v>73</v>
      </c>
      <c r="C680" s="5" t="s">
        <v>289</v>
      </c>
      <c r="D680" s="45">
        <v>1562</v>
      </c>
      <c r="E680" s="18">
        <v>86</v>
      </c>
    </row>
    <row r="681" spans="1:5" ht="25.5">
      <c r="A681" s="17">
        <v>40657</v>
      </c>
      <c r="B681" s="17" t="s">
        <v>74</v>
      </c>
      <c r="C681" s="32" t="s">
        <v>208</v>
      </c>
      <c r="D681" s="5">
        <v>1811</v>
      </c>
      <c r="E681" s="5">
        <v>86</v>
      </c>
    </row>
    <row r="682" spans="1:5" ht="25.5">
      <c r="A682" s="15">
        <v>40657</v>
      </c>
      <c r="B682" s="15" t="s">
        <v>75</v>
      </c>
      <c r="C682" s="6" t="s">
        <v>261</v>
      </c>
      <c r="D682" s="18">
        <v>5909</v>
      </c>
      <c r="E682" s="5">
        <v>283</v>
      </c>
    </row>
    <row r="683" spans="1:5" ht="51.75" thickBot="1">
      <c r="A683" s="17">
        <v>40662</v>
      </c>
      <c r="B683" s="17" t="s">
        <v>76</v>
      </c>
      <c r="C683" s="5" t="s">
        <v>214</v>
      </c>
      <c r="D683" s="5">
        <v>1811</v>
      </c>
      <c r="E683" s="5">
        <v>86</v>
      </c>
    </row>
    <row r="684" spans="1:5" ht="13.5" thickBot="1">
      <c r="A684" s="13"/>
      <c r="B684" s="14" t="s">
        <v>203</v>
      </c>
      <c r="C684" s="40" t="s">
        <v>105</v>
      </c>
      <c r="D684" s="1">
        <f>SUM(D678:D683)</f>
        <v>15620</v>
      </c>
      <c r="E684" s="1">
        <f>SUM(E678:E683)</f>
        <v>731</v>
      </c>
    </row>
    <row r="728" ht="16.5">
      <c r="B728" s="10" t="s">
        <v>202</v>
      </c>
    </row>
    <row r="729" ht="16.5">
      <c r="B729" s="10" t="s">
        <v>204</v>
      </c>
    </row>
    <row r="730" ht="16.5">
      <c r="B730" s="10" t="s">
        <v>2</v>
      </c>
    </row>
    <row r="731" ht="16.5">
      <c r="B731" s="10" t="s">
        <v>13</v>
      </c>
    </row>
    <row r="732" ht="15.75" thickBot="1">
      <c r="B732" s="9"/>
    </row>
    <row r="733" spans="1:5" ht="13.5" thickBot="1">
      <c r="A733" s="110" t="s">
        <v>198</v>
      </c>
      <c r="B733" s="110" t="s">
        <v>199</v>
      </c>
      <c r="C733" s="110" t="s">
        <v>200</v>
      </c>
      <c r="D733" s="114" t="s">
        <v>201</v>
      </c>
      <c r="E733" s="115"/>
    </row>
    <row r="734" spans="1:5" ht="13.5" thickBot="1">
      <c r="A734" s="111"/>
      <c r="B734" s="111"/>
      <c r="C734" s="111"/>
      <c r="D734" s="34" t="s">
        <v>302</v>
      </c>
      <c r="E734" s="36" t="s">
        <v>303</v>
      </c>
    </row>
    <row r="735" spans="1:5" ht="13.5" thickBot="1">
      <c r="A735" s="19">
        <v>1</v>
      </c>
      <c r="B735" s="20">
        <v>2</v>
      </c>
      <c r="C735" s="20">
        <v>3</v>
      </c>
      <c r="D735" s="41">
        <v>4</v>
      </c>
      <c r="E735" s="1">
        <v>5</v>
      </c>
    </row>
    <row r="736" spans="1:5" ht="38.25">
      <c r="A736" s="29">
        <v>40671</v>
      </c>
      <c r="B736" s="22" t="s">
        <v>14</v>
      </c>
      <c r="C736" s="22" t="s">
        <v>223</v>
      </c>
      <c r="D736" s="45">
        <v>1562</v>
      </c>
      <c r="E736" s="18">
        <v>86</v>
      </c>
    </row>
    <row r="737" spans="1:5" ht="51">
      <c r="A737" s="29">
        <v>40690</v>
      </c>
      <c r="B737" s="22" t="s">
        <v>77</v>
      </c>
      <c r="C737" s="22" t="s">
        <v>85</v>
      </c>
      <c r="D737" s="6">
        <v>1562</v>
      </c>
      <c r="E737" s="6">
        <v>86</v>
      </c>
    </row>
    <row r="738" spans="1:5" ht="25.5">
      <c r="A738" s="29">
        <v>40690</v>
      </c>
      <c r="B738" s="22" t="s">
        <v>78</v>
      </c>
      <c r="C738" s="42" t="s">
        <v>86</v>
      </c>
      <c r="D738" s="5">
        <v>2206</v>
      </c>
      <c r="E738" s="5">
        <v>103</v>
      </c>
    </row>
    <row r="739" spans="1:5" ht="39" thickBot="1">
      <c r="A739" s="29">
        <v>40691</v>
      </c>
      <c r="B739" s="22" t="s">
        <v>79</v>
      </c>
      <c r="C739" s="42" t="s">
        <v>87</v>
      </c>
      <c r="D739" s="22">
        <v>2094</v>
      </c>
      <c r="E739" s="5">
        <v>19</v>
      </c>
    </row>
    <row r="740" spans="1:5" ht="13.5" thickBot="1">
      <c r="A740" s="108"/>
      <c r="B740" s="118" t="s">
        <v>203</v>
      </c>
      <c r="C740" s="110" t="s">
        <v>88</v>
      </c>
      <c r="D740" s="35">
        <f>SUM(D736:D739)</f>
        <v>7424</v>
      </c>
      <c r="E740" s="35">
        <f>SUM(E736:E739)</f>
        <v>294</v>
      </c>
    </row>
    <row r="741" spans="1:5" ht="13.5" thickBot="1">
      <c r="A741" s="109"/>
      <c r="B741" s="119"/>
      <c r="C741" s="111"/>
      <c r="D741" s="112">
        <f>D740+E740</f>
        <v>7718</v>
      </c>
      <c r="E741" s="113"/>
    </row>
    <row r="789" ht="16.5">
      <c r="B789" s="10" t="s">
        <v>202</v>
      </c>
    </row>
    <row r="790" ht="16.5">
      <c r="B790" s="10" t="s">
        <v>204</v>
      </c>
    </row>
    <row r="791" ht="16.5">
      <c r="B791" s="10" t="s">
        <v>2</v>
      </c>
    </row>
    <row r="792" ht="16.5">
      <c r="B792" s="10" t="s">
        <v>15</v>
      </c>
    </row>
    <row r="793" ht="15.75" thickBot="1">
      <c r="B793" s="9"/>
    </row>
    <row r="794" spans="1:5" ht="13.5" thickBot="1">
      <c r="A794" s="110" t="s">
        <v>198</v>
      </c>
      <c r="B794" s="110" t="s">
        <v>199</v>
      </c>
      <c r="C794" s="110" t="s">
        <v>200</v>
      </c>
      <c r="D794" s="114" t="s">
        <v>201</v>
      </c>
      <c r="E794" s="115"/>
    </row>
    <row r="795" spans="1:5" ht="13.5" thickBot="1">
      <c r="A795" s="111"/>
      <c r="B795" s="111"/>
      <c r="C795" s="111"/>
      <c r="D795" s="34" t="s">
        <v>302</v>
      </c>
      <c r="E795" s="36" t="s">
        <v>303</v>
      </c>
    </row>
    <row r="796" spans="1:5" ht="13.5" thickBot="1">
      <c r="A796" s="19">
        <v>1</v>
      </c>
      <c r="B796" s="20">
        <v>2</v>
      </c>
      <c r="C796" s="20">
        <v>3</v>
      </c>
      <c r="D796" s="41">
        <v>4</v>
      </c>
      <c r="E796" s="1">
        <v>5</v>
      </c>
    </row>
    <row r="797" spans="1:5" ht="38.25">
      <c r="A797" s="29">
        <v>40696</v>
      </c>
      <c r="B797" s="22" t="s">
        <v>46</v>
      </c>
      <c r="C797" s="23" t="s">
        <v>211</v>
      </c>
      <c r="D797" s="45">
        <v>1562</v>
      </c>
      <c r="E797" s="18">
        <v>86</v>
      </c>
    </row>
    <row r="798" spans="1:5" ht="38.25">
      <c r="A798" s="29">
        <v>40703</v>
      </c>
      <c r="B798" s="22" t="s">
        <v>89</v>
      </c>
      <c r="C798" s="23" t="s">
        <v>90</v>
      </c>
      <c r="D798" s="6">
        <v>1562</v>
      </c>
      <c r="E798" s="6">
        <v>86</v>
      </c>
    </row>
    <row r="799" spans="1:5" ht="38.25">
      <c r="A799" s="29">
        <v>40709</v>
      </c>
      <c r="B799" s="22" t="s">
        <v>80</v>
      </c>
      <c r="C799" s="49" t="s">
        <v>236</v>
      </c>
      <c r="D799" s="22">
        <v>97</v>
      </c>
      <c r="E799" s="5">
        <v>33</v>
      </c>
    </row>
    <row r="800" spans="1:5" ht="38.25">
      <c r="A800" s="29">
        <v>40709</v>
      </c>
      <c r="B800" s="22" t="s">
        <v>81</v>
      </c>
      <c r="C800" s="49" t="s">
        <v>218</v>
      </c>
      <c r="D800" s="22">
        <v>1811</v>
      </c>
      <c r="E800" s="5">
        <v>86</v>
      </c>
    </row>
    <row r="801" spans="1:5" ht="38.25">
      <c r="A801" s="29">
        <v>40716</v>
      </c>
      <c r="B801" s="22" t="s">
        <v>82</v>
      </c>
      <c r="C801" s="49" t="s">
        <v>91</v>
      </c>
      <c r="D801" s="22">
        <v>1562</v>
      </c>
      <c r="E801" s="5">
        <v>86</v>
      </c>
    </row>
    <row r="802" spans="1:5" ht="51">
      <c r="A802" s="29">
        <v>40718</v>
      </c>
      <c r="B802" s="22" t="s">
        <v>47</v>
      </c>
      <c r="C802" s="49" t="s">
        <v>92</v>
      </c>
      <c r="D802" s="22">
        <v>1562</v>
      </c>
      <c r="E802" s="5">
        <v>86</v>
      </c>
    </row>
    <row r="803" spans="1:5" ht="51">
      <c r="A803" s="12">
        <v>40723</v>
      </c>
      <c r="B803" s="22" t="s">
        <v>48</v>
      </c>
      <c r="C803" s="50" t="s">
        <v>93</v>
      </c>
      <c r="D803" s="22">
        <v>1562</v>
      </c>
      <c r="E803" s="5">
        <v>86</v>
      </c>
    </row>
    <row r="804" spans="1:5" ht="51.75" thickBot="1">
      <c r="A804" s="17">
        <v>40724</v>
      </c>
      <c r="B804" s="22" t="s">
        <v>49</v>
      </c>
      <c r="C804" s="49" t="s">
        <v>210</v>
      </c>
      <c r="D804" s="22">
        <v>1281</v>
      </c>
      <c r="E804" s="5">
        <v>72</v>
      </c>
    </row>
    <row r="805" spans="1:5" ht="13.5" thickBot="1">
      <c r="A805" s="116"/>
      <c r="B805" s="117" t="s">
        <v>203</v>
      </c>
      <c r="C805" s="117" t="s">
        <v>104</v>
      </c>
      <c r="D805" s="1">
        <f>SUM(D797:D804)</f>
        <v>10999</v>
      </c>
      <c r="E805" s="35">
        <f>SUM(E797:E804)</f>
        <v>621</v>
      </c>
    </row>
    <row r="806" spans="1:5" ht="13.5" thickBot="1">
      <c r="A806" s="109"/>
      <c r="B806" s="111"/>
      <c r="C806" s="111"/>
      <c r="D806" s="112">
        <f>D805+E805</f>
        <v>11620</v>
      </c>
      <c r="E806" s="113"/>
    </row>
    <row r="839" ht="16.5">
      <c r="B839" s="10" t="s">
        <v>202</v>
      </c>
    </row>
    <row r="840" ht="16.5">
      <c r="B840" s="10" t="s">
        <v>204</v>
      </c>
    </row>
    <row r="841" ht="16.5">
      <c r="B841" s="10" t="s">
        <v>2</v>
      </c>
    </row>
    <row r="842" ht="16.5">
      <c r="B842" s="10" t="s">
        <v>50</v>
      </c>
    </row>
    <row r="843" ht="15.75" thickBot="1">
      <c r="B843" s="9"/>
    </row>
    <row r="844" spans="1:5" ht="13.5" thickBot="1">
      <c r="A844" s="110" t="s">
        <v>198</v>
      </c>
      <c r="B844" s="110" t="s">
        <v>199</v>
      </c>
      <c r="C844" s="110" t="s">
        <v>200</v>
      </c>
      <c r="D844" s="114" t="s">
        <v>201</v>
      </c>
      <c r="E844" s="115"/>
    </row>
    <row r="845" spans="1:5" ht="13.5" thickBot="1">
      <c r="A845" s="111"/>
      <c r="B845" s="111"/>
      <c r="C845" s="111"/>
      <c r="D845" s="34" t="s">
        <v>302</v>
      </c>
      <c r="E845" s="36" t="s">
        <v>303</v>
      </c>
    </row>
    <row r="846" spans="1:5" ht="13.5" thickBot="1">
      <c r="A846" s="19">
        <v>1</v>
      </c>
      <c r="B846" s="20">
        <v>2</v>
      </c>
      <c r="C846" s="20">
        <v>3</v>
      </c>
      <c r="D846" s="41">
        <v>4</v>
      </c>
      <c r="E846" s="1">
        <v>5</v>
      </c>
    </row>
    <row r="847" spans="1:5" ht="38.25">
      <c r="A847" s="29">
        <v>40733</v>
      </c>
      <c r="B847" s="22" t="s">
        <v>51</v>
      </c>
      <c r="C847" s="23" t="s">
        <v>94</v>
      </c>
      <c r="D847" s="45">
        <v>1562</v>
      </c>
      <c r="E847" s="18">
        <v>86</v>
      </c>
    </row>
    <row r="848" spans="1:5" ht="38.25">
      <c r="A848" s="29">
        <v>40737</v>
      </c>
      <c r="B848" s="22" t="s">
        <v>52</v>
      </c>
      <c r="C848" s="23" t="s">
        <v>231</v>
      </c>
      <c r="D848" s="6">
        <v>1562</v>
      </c>
      <c r="E848" s="6">
        <v>86</v>
      </c>
    </row>
    <row r="849" spans="1:5" ht="38.25">
      <c r="A849" s="29">
        <v>40739</v>
      </c>
      <c r="B849" s="22" t="s">
        <v>53</v>
      </c>
      <c r="C849" s="49" t="s">
        <v>94</v>
      </c>
      <c r="D849" s="5">
        <v>1562</v>
      </c>
      <c r="E849" s="5">
        <v>86</v>
      </c>
    </row>
    <row r="850" spans="1:5" ht="51">
      <c r="A850" s="29">
        <v>40742</v>
      </c>
      <c r="B850" s="22" t="s">
        <v>55</v>
      </c>
      <c r="C850" s="49" t="s">
        <v>95</v>
      </c>
      <c r="D850" s="22">
        <v>97</v>
      </c>
      <c r="E850" s="5">
        <v>33</v>
      </c>
    </row>
    <row r="851" spans="1:5" ht="51">
      <c r="A851" s="29">
        <v>40742</v>
      </c>
      <c r="B851" s="22" t="s">
        <v>54</v>
      </c>
      <c r="C851" s="49" t="s">
        <v>95</v>
      </c>
      <c r="D851" s="22">
        <v>1811</v>
      </c>
      <c r="E851" s="5">
        <v>86</v>
      </c>
    </row>
    <row r="852" spans="1:5" ht="51">
      <c r="A852" s="29">
        <v>40747</v>
      </c>
      <c r="B852" s="22" t="s">
        <v>56</v>
      </c>
      <c r="C852" s="49" t="s">
        <v>96</v>
      </c>
      <c r="D852" s="22">
        <v>1562</v>
      </c>
      <c r="E852" s="5">
        <v>86</v>
      </c>
    </row>
    <row r="853" spans="1:5" ht="51">
      <c r="A853" s="29">
        <v>40750</v>
      </c>
      <c r="B853" s="22" t="s">
        <v>57</v>
      </c>
      <c r="C853" s="49" t="s">
        <v>247</v>
      </c>
      <c r="D853" s="22">
        <v>1562</v>
      </c>
      <c r="E853" s="5">
        <v>86</v>
      </c>
    </row>
    <row r="854" spans="1:5" ht="25.5">
      <c r="A854" s="12">
        <v>40750</v>
      </c>
      <c r="B854" s="22" t="s">
        <v>58</v>
      </c>
      <c r="C854" s="50" t="s">
        <v>284</v>
      </c>
      <c r="D854" s="22">
        <v>1562</v>
      </c>
      <c r="E854" s="5">
        <v>86</v>
      </c>
    </row>
    <row r="855" spans="1:5" ht="51">
      <c r="A855" s="17">
        <v>40750</v>
      </c>
      <c r="B855" s="22" t="s">
        <v>59</v>
      </c>
      <c r="C855" s="49" t="s">
        <v>97</v>
      </c>
      <c r="D855" s="22">
        <v>1281</v>
      </c>
      <c r="E855" s="5">
        <v>72</v>
      </c>
    </row>
    <row r="856" spans="1:5" ht="51">
      <c r="A856" s="17">
        <v>40751</v>
      </c>
      <c r="B856" s="22" t="s">
        <v>60</v>
      </c>
      <c r="C856" s="49" t="s">
        <v>297</v>
      </c>
      <c r="D856" s="22">
        <v>1562</v>
      </c>
      <c r="E856" s="5">
        <v>86</v>
      </c>
    </row>
    <row r="857" spans="1:5" ht="51">
      <c r="A857" s="17">
        <v>40752</v>
      </c>
      <c r="B857" s="22" t="s">
        <v>61</v>
      </c>
      <c r="C857" s="49" t="s">
        <v>211</v>
      </c>
      <c r="D857" s="22">
        <v>1562</v>
      </c>
      <c r="E857" s="5">
        <v>86</v>
      </c>
    </row>
    <row r="858" spans="1:5" ht="39" thickBot="1">
      <c r="A858" s="15">
        <v>40753</v>
      </c>
      <c r="B858" s="11" t="s">
        <v>62</v>
      </c>
      <c r="C858" s="51" t="s">
        <v>98</v>
      </c>
      <c r="D858" s="22">
        <v>2094</v>
      </c>
      <c r="E858" s="5">
        <v>24</v>
      </c>
    </row>
    <row r="859" spans="1:5" ht="13.5" thickBot="1">
      <c r="A859" s="116"/>
      <c r="B859" s="117" t="s">
        <v>203</v>
      </c>
      <c r="C859" s="117" t="s">
        <v>99</v>
      </c>
      <c r="D859" s="1">
        <f>SUM(D847:D858)</f>
        <v>17779</v>
      </c>
      <c r="E859" s="35">
        <f>SUM(E847:E858)</f>
        <v>903</v>
      </c>
    </row>
    <row r="860" spans="1:5" ht="13.5" thickBot="1">
      <c r="A860" s="109"/>
      <c r="B860" s="111"/>
      <c r="C860" s="111"/>
      <c r="D860" s="112">
        <f>D859+E859</f>
        <v>18682</v>
      </c>
      <c r="E860" s="113"/>
    </row>
    <row r="878" ht="16.5">
      <c r="B878" s="10" t="s">
        <v>202</v>
      </c>
    </row>
    <row r="879" ht="16.5">
      <c r="B879" s="10" t="s">
        <v>204</v>
      </c>
    </row>
    <row r="880" ht="16.5">
      <c r="B880" s="10" t="s">
        <v>2</v>
      </c>
    </row>
    <row r="881" ht="16.5">
      <c r="B881" s="10" t="s">
        <v>63</v>
      </c>
    </row>
    <row r="882" ht="15.75" thickBot="1">
      <c r="B882" s="9"/>
    </row>
    <row r="883" spans="1:5" ht="13.5" thickBot="1">
      <c r="A883" s="110" t="s">
        <v>198</v>
      </c>
      <c r="B883" s="110" t="s">
        <v>199</v>
      </c>
      <c r="C883" s="110" t="s">
        <v>200</v>
      </c>
      <c r="D883" s="114" t="s">
        <v>201</v>
      </c>
      <c r="E883" s="115"/>
    </row>
    <row r="884" spans="1:5" ht="13.5" thickBot="1">
      <c r="A884" s="111"/>
      <c r="B884" s="111"/>
      <c r="C884" s="111"/>
      <c r="D884" s="34" t="s">
        <v>302</v>
      </c>
      <c r="E884" s="36" t="s">
        <v>303</v>
      </c>
    </row>
    <row r="885" spans="1:5" ht="12.75">
      <c r="A885" s="19">
        <v>1</v>
      </c>
      <c r="B885" s="20">
        <v>2</v>
      </c>
      <c r="C885" s="20">
        <v>3</v>
      </c>
      <c r="D885" s="52">
        <v>4</v>
      </c>
      <c r="E885" s="36">
        <v>5</v>
      </c>
    </row>
    <row r="886" spans="1:5" ht="38.25">
      <c r="A886" s="29">
        <v>40756</v>
      </c>
      <c r="B886" s="22" t="s">
        <v>64</v>
      </c>
      <c r="C886" s="42" t="s">
        <v>295</v>
      </c>
      <c r="D886" s="5">
        <v>451</v>
      </c>
      <c r="E886" s="5">
        <v>65</v>
      </c>
    </row>
    <row r="887" spans="1:5" ht="38.25">
      <c r="A887" s="29">
        <v>40764</v>
      </c>
      <c r="B887" s="22" t="s">
        <v>65</v>
      </c>
      <c r="C887" s="42" t="s">
        <v>212</v>
      </c>
      <c r="D887" s="5">
        <v>1304</v>
      </c>
      <c r="E887" s="5">
        <v>94</v>
      </c>
    </row>
    <row r="888" spans="1:5" ht="63.75">
      <c r="A888" s="30">
        <v>40777</v>
      </c>
      <c r="B888" s="11" t="s">
        <v>66</v>
      </c>
      <c r="C888" s="54" t="s">
        <v>100</v>
      </c>
      <c r="D888" s="5">
        <v>2796</v>
      </c>
      <c r="E888" s="5">
        <v>206</v>
      </c>
    </row>
    <row r="889" spans="1:5" ht="38.25">
      <c r="A889" s="29">
        <v>40778</v>
      </c>
      <c r="B889" s="22" t="s">
        <v>67</v>
      </c>
      <c r="C889" s="42" t="s">
        <v>275</v>
      </c>
      <c r="D889" s="22">
        <v>93</v>
      </c>
      <c r="E889" s="5">
        <v>128</v>
      </c>
    </row>
    <row r="890" spans="1:5" ht="38.25">
      <c r="A890" s="29">
        <v>40781</v>
      </c>
      <c r="B890" s="22" t="s">
        <v>83</v>
      </c>
      <c r="C890" s="42" t="s">
        <v>101</v>
      </c>
      <c r="D890" s="22">
        <v>1861</v>
      </c>
      <c r="E890" s="5">
        <v>44</v>
      </c>
    </row>
    <row r="891" spans="1:5" ht="39" thickBot="1">
      <c r="A891" s="30">
        <v>40784</v>
      </c>
      <c r="B891" s="22" t="s">
        <v>84</v>
      </c>
      <c r="C891" s="54" t="s">
        <v>102</v>
      </c>
      <c r="D891" s="11">
        <v>0</v>
      </c>
      <c r="E891" s="6">
        <v>0</v>
      </c>
    </row>
    <row r="892" spans="1:5" ht="13.5" thickBot="1">
      <c r="A892" s="108"/>
      <c r="B892" s="110" t="s">
        <v>203</v>
      </c>
      <c r="C892" s="110" t="s">
        <v>103</v>
      </c>
      <c r="D892" s="1">
        <f>SUM(D886:D891)</f>
        <v>6505</v>
      </c>
      <c r="E892" s="35">
        <f>SUM(E886:E891)</f>
        <v>537</v>
      </c>
    </row>
    <row r="893" spans="1:5" ht="13.5" thickBot="1">
      <c r="A893" s="109"/>
      <c r="B893" s="111"/>
      <c r="C893" s="111"/>
      <c r="D893" s="112">
        <f>D892+E892</f>
        <v>7042</v>
      </c>
      <c r="E893" s="113"/>
    </row>
    <row r="897" ht="12.75">
      <c r="D897" s="37"/>
    </row>
    <row r="898" ht="12.75">
      <c r="D898" s="37"/>
    </row>
    <row r="899" ht="12.75">
      <c r="D899" s="37"/>
    </row>
    <row r="900" ht="12.75">
      <c r="D900" s="37"/>
    </row>
    <row r="901" ht="12.75">
      <c r="D901" s="37"/>
    </row>
    <row r="902" ht="12.75">
      <c r="D902" s="37"/>
    </row>
    <row r="903" ht="12.75">
      <c r="D903" s="37"/>
    </row>
    <row r="904" ht="12.75">
      <c r="D904" s="37"/>
    </row>
    <row r="929" ht="16.5">
      <c r="B929" s="10" t="s">
        <v>202</v>
      </c>
    </row>
    <row r="930" ht="16.5">
      <c r="B930" s="10" t="s">
        <v>204</v>
      </c>
    </row>
    <row r="931" ht="16.5">
      <c r="B931" s="10" t="s">
        <v>2</v>
      </c>
    </row>
    <row r="932" ht="16.5">
      <c r="B932" s="10" t="s">
        <v>21</v>
      </c>
    </row>
    <row r="933" ht="15.75" thickBot="1">
      <c r="B933" s="9"/>
    </row>
    <row r="934" spans="1:5" ht="13.5" thickBot="1">
      <c r="A934" s="110" t="s">
        <v>198</v>
      </c>
      <c r="B934" s="110" t="s">
        <v>199</v>
      </c>
      <c r="C934" s="110" t="s">
        <v>200</v>
      </c>
      <c r="D934" s="114" t="s">
        <v>201</v>
      </c>
      <c r="E934" s="115"/>
    </row>
    <row r="935" spans="1:5" ht="13.5" thickBot="1">
      <c r="A935" s="111"/>
      <c r="B935" s="111"/>
      <c r="C935" s="111"/>
      <c r="D935" s="34" t="s">
        <v>302</v>
      </c>
      <c r="E935" s="36" t="s">
        <v>303</v>
      </c>
    </row>
    <row r="936" spans="1:5" ht="12.75">
      <c r="A936" s="19">
        <v>1</v>
      </c>
      <c r="B936" s="20">
        <v>2</v>
      </c>
      <c r="C936" s="20">
        <v>3</v>
      </c>
      <c r="D936" s="52">
        <v>4</v>
      </c>
      <c r="E936" s="36">
        <v>5</v>
      </c>
    </row>
    <row r="937" spans="1:5" ht="12.75">
      <c r="A937" s="29">
        <v>40792</v>
      </c>
      <c r="B937" s="22" t="s">
        <v>22</v>
      </c>
      <c r="C937" s="42" t="s">
        <v>284</v>
      </c>
      <c r="D937" s="6">
        <v>2206</v>
      </c>
      <c r="E937" s="6">
        <v>103</v>
      </c>
    </row>
    <row r="938" spans="1:5" ht="12.75">
      <c r="A938" s="29">
        <v>40795</v>
      </c>
      <c r="B938" s="22" t="s">
        <v>23</v>
      </c>
      <c r="C938" s="42" t="s">
        <v>295</v>
      </c>
      <c r="D938" s="22">
        <v>2094</v>
      </c>
      <c r="E938" s="5">
        <v>24</v>
      </c>
    </row>
    <row r="939" spans="1:5" ht="12.75">
      <c r="A939" s="30">
        <v>40795</v>
      </c>
      <c r="B939" s="11" t="s">
        <v>24</v>
      </c>
      <c r="C939" s="54" t="s">
        <v>28</v>
      </c>
      <c r="D939" s="18">
        <v>5909</v>
      </c>
      <c r="E939" s="5">
        <v>283</v>
      </c>
    </row>
    <row r="940" spans="1:5" ht="12.75">
      <c r="A940" s="29">
        <v>40795</v>
      </c>
      <c r="B940" s="11" t="s">
        <v>25</v>
      </c>
      <c r="C940" s="54" t="s">
        <v>28</v>
      </c>
      <c r="D940" s="5">
        <v>1126</v>
      </c>
      <c r="E940" s="5">
        <v>41</v>
      </c>
    </row>
    <row r="941" spans="1:5" ht="12.75">
      <c r="A941" s="30">
        <v>40795</v>
      </c>
      <c r="B941" s="11" t="s">
        <v>26</v>
      </c>
      <c r="C941" s="54" t="s">
        <v>28</v>
      </c>
      <c r="D941" s="22">
        <v>2663</v>
      </c>
      <c r="E941" s="5">
        <v>248</v>
      </c>
    </row>
    <row r="942" spans="1:5" ht="12.75">
      <c r="A942" s="30">
        <v>40795</v>
      </c>
      <c r="B942" s="11" t="s">
        <v>27</v>
      </c>
      <c r="C942" s="54" t="s">
        <v>28</v>
      </c>
      <c r="D942" s="22">
        <v>2321</v>
      </c>
      <c r="E942" s="5">
        <v>111</v>
      </c>
    </row>
    <row r="943" spans="1:5" ht="12.75">
      <c r="A943" s="29">
        <v>40796</v>
      </c>
      <c r="B943" s="22" t="s">
        <v>29</v>
      </c>
      <c r="C943" s="22" t="s">
        <v>283</v>
      </c>
      <c r="D943" s="22">
        <v>1861</v>
      </c>
      <c r="E943" s="5">
        <v>44</v>
      </c>
    </row>
    <row r="944" spans="1:5" ht="12.75">
      <c r="A944" s="29">
        <v>40801</v>
      </c>
      <c r="B944" s="22" t="s">
        <v>30</v>
      </c>
      <c r="C944" s="22" t="s">
        <v>33</v>
      </c>
      <c r="D944" s="22">
        <v>2094</v>
      </c>
      <c r="E944" s="5">
        <v>19</v>
      </c>
    </row>
    <row r="945" spans="1:5" ht="12.75">
      <c r="A945" s="29">
        <v>40806</v>
      </c>
      <c r="B945" s="22" t="s">
        <v>31</v>
      </c>
      <c r="C945" s="22" t="s">
        <v>237</v>
      </c>
      <c r="D945" s="6">
        <v>2206</v>
      </c>
      <c r="E945" s="6">
        <v>103</v>
      </c>
    </row>
    <row r="946" spans="1:5" ht="12.75">
      <c r="A946" s="29">
        <v>40815</v>
      </c>
      <c r="B946" s="22" t="s">
        <v>32</v>
      </c>
      <c r="C946" s="22" t="s">
        <v>217</v>
      </c>
      <c r="D946" s="22">
        <v>1496</v>
      </c>
      <c r="E946" s="5">
        <v>130</v>
      </c>
    </row>
    <row r="947" spans="1:5" ht="13.5" thickBot="1">
      <c r="A947" s="121"/>
      <c r="B947" s="122" t="s">
        <v>203</v>
      </c>
      <c r="C947" s="122" t="s">
        <v>34</v>
      </c>
      <c r="D947" s="56">
        <f>SUM(D937:D942)</f>
        <v>16319</v>
      </c>
      <c r="E947" s="66">
        <f>SUM(E937:E942)</f>
        <v>810</v>
      </c>
    </row>
    <row r="948" spans="1:5" ht="13.5" thickBot="1">
      <c r="A948" s="109"/>
      <c r="B948" s="111"/>
      <c r="C948" s="111"/>
      <c r="D948" s="112">
        <f>D947+E947</f>
        <v>17129</v>
      </c>
      <c r="E948" s="113"/>
    </row>
    <row r="997" ht="16.5">
      <c r="B997" s="10" t="s">
        <v>202</v>
      </c>
    </row>
    <row r="998" ht="16.5">
      <c r="B998" s="10" t="s">
        <v>204</v>
      </c>
    </row>
    <row r="999" ht="16.5">
      <c r="B999" s="10" t="s">
        <v>2</v>
      </c>
    </row>
    <row r="1000" ht="16.5">
      <c r="B1000" s="10" t="s">
        <v>35</v>
      </c>
    </row>
    <row r="1001" ht="15.75" thickBot="1">
      <c r="B1001" s="9"/>
    </row>
    <row r="1002" spans="1:5" ht="13.5" thickBot="1">
      <c r="A1002" s="110" t="s">
        <v>198</v>
      </c>
      <c r="B1002" s="110" t="s">
        <v>199</v>
      </c>
      <c r="C1002" s="110" t="s">
        <v>200</v>
      </c>
      <c r="D1002" s="114" t="s">
        <v>201</v>
      </c>
      <c r="E1002" s="115"/>
    </row>
    <row r="1003" spans="1:5" ht="13.5" thickBot="1">
      <c r="A1003" s="111"/>
      <c r="B1003" s="111"/>
      <c r="C1003" s="111"/>
      <c r="D1003" s="34" t="s">
        <v>302</v>
      </c>
      <c r="E1003" s="36" t="s">
        <v>303</v>
      </c>
    </row>
    <row r="1004" spans="1:5" ht="12.75">
      <c r="A1004" s="19">
        <v>1</v>
      </c>
      <c r="B1004" s="20">
        <v>2</v>
      </c>
      <c r="C1004" s="20">
        <v>3</v>
      </c>
      <c r="D1004" s="52">
        <v>4</v>
      </c>
      <c r="E1004" s="36">
        <v>5</v>
      </c>
    </row>
    <row r="1005" spans="1:5" ht="12.75">
      <c r="A1005" s="29">
        <v>40819</v>
      </c>
      <c r="B1005" s="22" t="s">
        <v>32</v>
      </c>
      <c r="C1005" s="22" t="s">
        <v>209</v>
      </c>
      <c r="D1005" s="22">
        <v>1496</v>
      </c>
      <c r="E1005" s="5">
        <v>130</v>
      </c>
    </row>
    <row r="1006" spans="1:5" ht="12.75">
      <c r="A1006" s="29">
        <v>40820</v>
      </c>
      <c r="B1006" s="22" t="s">
        <v>36</v>
      </c>
      <c r="C1006" s="42" t="s">
        <v>228</v>
      </c>
      <c r="D1006" s="5">
        <v>451</v>
      </c>
      <c r="E1006" s="5">
        <v>65</v>
      </c>
    </row>
    <row r="1007" spans="1:5" ht="12.75">
      <c r="A1007" s="30">
        <v>40821</v>
      </c>
      <c r="B1007" s="22" t="s">
        <v>37</v>
      </c>
      <c r="C1007" s="42" t="s">
        <v>38</v>
      </c>
      <c r="D1007" s="22">
        <v>307</v>
      </c>
      <c r="E1007" s="5">
        <v>45</v>
      </c>
    </row>
    <row r="1008" spans="1:5" ht="12.75">
      <c r="A1008" s="29">
        <v>40832</v>
      </c>
      <c r="B1008" s="22" t="s">
        <v>39</v>
      </c>
      <c r="C1008" s="22" t="s">
        <v>287</v>
      </c>
      <c r="D1008" s="45">
        <v>1562</v>
      </c>
      <c r="E1008" s="18">
        <v>86</v>
      </c>
    </row>
    <row r="1009" spans="1:5" ht="12.75">
      <c r="A1009" s="30">
        <v>40833</v>
      </c>
      <c r="B1009" s="22" t="s">
        <v>40</v>
      </c>
      <c r="C1009" s="42" t="s">
        <v>215</v>
      </c>
      <c r="D1009" s="22">
        <v>2321</v>
      </c>
      <c r="E1009" s="5">
        <v>111</v>
      </c>
    </row>
    <row r="1010" spans="1:5" ht="12.75">
      <c r="A1010" s="30">
        <v>40841</v>
      </c>
      <c r="B1010" s="11" t="s">
        <v>41</v>
      </c>
      <c r="C1010" s="54" t="s">
        <v>85</v>
      </c>
      <c r="D1010" s="22"/>
      <c r="E1010" s="5"/>
    </row>
    <row r="1011" spans="1:5" ht="12.75">
      <c r="A1011" s="29">
        <v>40874</v>
      </c>
      <c r="B1011" s="17" t="s">
        <v>42</v>
      </c>
      <c r="C1011" s="5" t="s">
        <v>216</v>
      </c>
      <c r="D1011" s="45">
        <v>93</v>
      </c>
      <c r="E1011" s="18">
        <v>128</v>
      </c>
    </row>
    <row r="1012" spans="1:5" ht="12.75">
      <c r="A1012" s="29">
        <v>40875</v>
      </c>
      <c r="B1012" s="22" t="s">
        <v>43</v>
      </c>
      <c r="C1012" s="47" t="s">
        <v>233</v>
      </c>
      <c r="D1012" s="22">
        <v>4175</v>
      </c>
      <c r="E1012" s="5">
        <v>115</v>
      </c>
    </row>
    <row r="1013" spans="1:5" ht="13.5" thickBot="1">
      <c r="A1013" s="121"/>
      <c r="B1013" s="122" t="s">
        <v>203</v>
      </c>
      <c r="C1013" s="122" t="s">
        <v>44</v>
      </c>
      <c r="D1013" s="56">
        <f>SUM(D1005:D1010)</f>
        <v>6137</v>
      </c>
      <c r="E1013" s="66">
        <f>SUM(E1005:E1010)</f>
        <v>437</v>
      </c>
    </row>
    <row r="1014" spans="1:5" ht="13.5" thickBot="1">
      <c r="A1014" s="109"/>
      <c r="B1014" s="111"/>
      <c r="C1014" s="111"/>
      <c r="D1014" s="112">
        <f>D1013+E1013</f>
        <v>6574</v>
      </c>
      <c r="E1014" s="113"/>
    </row>
    <row r="1056" spans="3:4" ht="12.75">
      <c r="C1056" s="57"/>
      <c r="D1056" s="7"/>
    </row>
    <row r="1066" ht="16.5">
      <c r="B1066" s="10" t="s">
        <v>202</v>
      </c>
    </row>
    <row r="1067" ht="16.5">
      <c r="B1067" s="10" t="s">
        <v>204</v>
      </c>
    </row>
    <row r="1068" ht="16.5">
      <c r="B1068" s="10" t="s">
        <v>2</v>
      </c>
    </row>
    <row r="1069" ht="16.5">
      <c r="B1069" s="10" t="s">
        <v>45</v>
      </c>
    </row>
    <row r="1070" ht="15.75" thickBot="1">
      <c r="B1070" s="9"/>
    </row>
    <row r="1071" spans="1:5" ht="13.5" thickBot="1">
      <c r="A1071" s="110" t="s">
        <v>198</v>
      </c>
      <c r="B1071" s="110" t="s">
        <v>199</v>
      </c>
      <c r="C1071" s="110" t="s">
        <v>200</v>
      </c>
      <c r="D1071" s="114" t="s">
        <v>201</v>
      </c>
      <c r="E1071" s="115"/>
    </row>
    <row r="1072" spans="1:5" ht="13.5" thickBot="1">
      <c r="A1072" s="111"/>
      <c r="B1072" s="111"/>
      <c r="C1072" s="111"/>
      <c r="D1072" s="34" t="s">
        <v>302</v>
      </c>
      <c r="E1072" s="36" t="s">
        <v>303</v>
      </c>
    </row>
    <row r="1073" spans="1:5" ht="13.5" thickBot="1">
      <c r="A1073" s="3">
        <v>1</v>
      </c>
      <c r="B1073" s="3">
        <v>2</v>
      </c>
      <c r="C1073" s="3">
        <v>3</v>
      </c>
      <c r="D1073" s="3">
        <v>4</v>
      </c>
      <c r="E1073" s="1">
        <v>5</v>
      </c>
    </row>
    <row r="1074" spans="1:5" ht="12.75">
      <c r="A1074" s="31">
        <v>40849</v>
      </c>
      <c r="B1074" s="21" t="s">
        <v>305</v>
      </c>
      <c r="C1074" s="21" t="s">
        <v>287</v>
      </c>
      <c r="D1074" s="6">
        <v>945</v>
      </c>
      <c r="E1074" s="6">
        <v>63</v>
      </c>
    </row>
    <row r="1075" spans="1:5" ht="12.75">
      <c r="A1075" s="29">
        <v>40851</v>
      </c>
      <c r="B1075" s="22" t="s">
        <v>306</v>
      </c>
      <c r="C1075" s="42" t="s">
        <v>261</v>
      </c>
      <c r="D1075" s="5">
        <v>93</v>
      </c>
      <c r="E1075" s="5">
        <v>128</v>
      </c>
    </row>
    <row r="1076" spans="1:5" ht="12.75">
      <c r="A1076" s="30">
        <v>40852</v>
      </c>
      <c r="B1076" s="22" t="s">
        <v>307</v>
      </c>
      <c r="C1076" s="42" t="s">
        <v>86</v>
      </c>
      <c r="D1076" s="6">
        <v>97</v>
      </c>
      <c r="E1076" s="6">
        <v>33</v>
      </c>
    </row>
    <row r="1077" spans="1:5" ht="12.75">
      <c r="A1077" s="29">
        <v>40855</v>
      </c>
      <c r="B1077" s="22" t="s">
        <v>308</v>
      </c>
      <c r="C1077" s="22" t="s">
        <v>226</v>
      </c>
      <c r="D1077" s="22">
        <v>2663</v>
      </c>
      <c r="E1077" s="5">
        <v>248</v>
      </c>
    </row>
    <row r="1078" spans="1:5" ht="12.75">
      <c r="A1078" s="30">
        <v>40863</v>
      </c>
      <c r="B1078" s="22" t="s">
        <v>309</v>
      </c>
      <c r="C1078" s="42" t="s">
        <v>216</v>
      </c>
      <c r="D1078" s="5">
        <v>93</v>
      </c>
      <c r="E1078" s="5">
        <v>128</v>
      </c>
    </row>
    <row r="1079" spans="1:5" ht="12.75">
      <c r="A1079" s="30"/>
      <c r="B1079" s="11"/>
      <c r="C1079" s="54"/>
      <c r="D1079" s="22"/>
      <c r="E1079" s="5"/>
    </row>
    <row r="1080" spans="1:5" ht="12.75">
      <c r="A1080" s="29"/>
      <c r="B1080" s="17"/>
      <c r="C1080" s="5"/>
      <c r="D1080" s="45"/>
      <c r="E1080" s="18"/>
    </row>
    <row r="1081" spans="1:5" ht="13.5" thickBot="1">
      <c r="A1081" s="30"/>
      <c r="B1081" s="11"/>
      <c r="C1081" s="48"/>
      <c r="D1081" s="11"/>
      <c r="E1081" s="6"/>
    </row>
    <row r="1082" spans="1:5" ht="13.5" thickBot="1">
      <c r="A1082" s="108"/>
      <c r="B1082" s="110" t="s">
        <v>203</v>
      </c>
      <c r="C1082" s="110" t="s">
        <v>310</v>
      </c>
      <c r="D1082" s="1">
        <f>SUM(D1074:D1079)</f>
        <v>3891</v>
      </c>
      <c r="E1082" s="35">
        <f>SUM(E1074:E1079)</f>
        <v>600</v>
      </c>
    </row>
    <row r="1083" spans="1:5" ht="13.5" thickBot="1">
      <c r="A1083" s="109"/>
      <c r="B1083" s="111"/>
      <c r="C1083" s="111"/>
      <c r="D1083" s="112">
        <f>D1082+E1082</f>
        <v>4491</v>
      </c>
      <c r="E1083" s="113"/>
    </row>
    <row r="1135" ht="16.5">
      <c r="B1135" s="10" t="s">
        <v>202</v>
      </c>
    </row>
    <row r="1136" ht="16.5">
      <c r="B1136" s="10" t="s">
        <v>204</v>
      </c>
    </row>
    <row r="1137" ht="16.5">
      <c r="B1137" s="10" t="s">
        <v>2</v>
      </c>
    </row>
    <row r="1138" ht="16.5">
      <c r="B1138" s="10" t="s">
        <v>311</v>
      </c>
    </row>
    <row r="1139" ht="15.75" thickBot="1">
      <c r="B1139" s="9"/>
    </row>
    <row r="1140" spans="1:5" ht="24.75" customHeight="1" thickBot="1">
      <c r="A1140" s="110" t="s">
        <v>198</v>
      </c>
      <c r="B1140" s="110" t="s">
        <v>199</v>
      </c>
      <c r="C1140" s="110" t="s">
        <v>200</v>
      </c>
      <c r="D1140" s="114" t="s">
        <v>201</v>
      </c>
      <c r="E1140" s="115"/>
    </row>
    <row r="1141" spans="1:5" ht="13.5" thickBot="1">
      <c r="A1141" s="111"/>
      <c r="B1141" s="111"/>
      <c r="C1141" s="111"/>
      <c r="D1141" s="34" t="s">
        <v>302</v>
      </c>
      <c r="E1141" s="36" t="s">
        <v>303</v>
      </c>
    </row>
    <row r="1142" spans="1:5" ht="13.5" thickBot="1">
      <c r="A1142" s="3">
        <v>1</v>
      </c>
      <c r="B1142" s="3">
        <v>2</v>
      </c>
      <c r="C1142" s="3">
        <v>3</v>
      </c>
      <c r="D1142" s="3">
        <v>4</v>
      </c>
      <c r="E1142" s="1">
        <v>5</v>
      </c>
    </row>
    <row r="1143" spans="1:5" ht="12.75">
      <c r="A1143" s="31">
        <v>40883</v>
      </c>
      <c r="B1143" s="22" t="s">
        <v>43</v>
      </c>
      <c r="C1143" s="47" t="s">
        <v>38</v>
      </c>
      <c r="D1143" s="22">
        <v>4175</v>
      </c>
      <c r="E1143" s="5">
        <v>115</v>
      </c>
    </row>
    <row r="1144" spans="1:5" ht="12.75">
      <c r="A1144" s="29">
        <v>40893</v>
      </c>
      <c r="B1144" s="22" t="s">
        <v>308</v>
      </c>
      <c r="C1144" s="22" t="s">
        <v>234</v>
      </c>
      <c r="D1144" s="22">
        <v>2663</v>
      </c>
      <c r="E1144" s="5">
        <v>248</v>
      </c>
    </row>
    <row r="1145" spans="1:5" ht="12.75">
      <c r="A1145" s="30">
        <v>40870</v>
      </c>
      <c r="B1145" s="22" t="s">
        <v>313</v>
      </c>
      <c r="C1145" s="42" t="s">
        <v>207</v>
      </c>
      <c r="D1145" s="22">
        <v>2321</v>
      </c>
      <c r="E1145" s="5">
        <v>111</v>
      </c>
    </row>
    <row r="1146" spans="1:5" ht="12.75">
      <c r="A1146" s="29">
        <v>40870</v>
      </c>
      <c r="B1146" s="22" t="s">
        <v>314</v>
      </c>
      <c r="C1146" s="22" t="s">
        <v>316</v>
      </c>
      <c r="D1146" s="22">
        <v>2094</v>
      </c>
      <c r="E1146" s="5">
        <v>24</v>
      </c>
    </row>
    <row r="1147" spans="1:5" ht="12.75">
      <c r="A1147" s="30">
        <v>40908</v>
      </c>
      <c r="B1147" s="22" t="s">
        <v>315</v>
      </c>
      <c r="C1147" s="42" t="s">
        <v>97</v>
      </c>
      <c r="D1147" s="6">
        <v>97</v>
      </c>
      <c r="E1147" s="6">
        <v>33</v>
      </c>
    </row>
    <row r="1148" spans="1:5" ht="12.75">
      <c r="A1148" s="30">
        <v>40908</v>
      </c>
      <c r="B1148" s="22" t="s">
        <v>308</v>
      </c>
      <c r="C1148" s="54" t="s">
        <v>290</v>
      </c>
      <c r="D1148" s="22">
        <v>2663</v>
      </c>
      <c r="E1148" s="5">
        <v>248</v>
      </c>
    </row>
    <row r="1149" spans="1:5" ht="12.75">
      <c r="A1149" s="30">
        <v>40908</v>
      </c>
      <c r="B1149" s="22" t="s">
        <v>308</v>
      </c>
      <c r="C1149" s="5" t="s">
        <v>295</v>
      </c>
      <c r="D1149" s="22">
        <v>2663</v>
      </c>
      <c r="E1149" s="5">
        <v>248</v>
      </c>
    </row>
    <row r="1150" spans="1:5" ht="13.5" thickBot="1">
      <c r="A1150" s="30">
        <v>40908</v>
      </c>
      <c r="B1150" s="22" t="s">
        <v>319</v>
      </c>
      <c r="C1150" s="48" t="s">
        <v>220</v>
      </c>
      <c r="D1150" s="6">
        <v>2796</v>
      </c>
      <c r="E1150" s="6">
        <v>226</v>
      </c>
    </row>
    <row r="1151" spans="1:5" ht="13.5" thickBot="1">
      <c r="A1151" s="108"/>
      <c r="B1151" s="110" t="s">
        <v>203</v>
      </c>
      <c r="C1151" s="110" t="s">
        <v>318</v>
      </c>
      <c r="D1151" s="1">
        <f>SUM(D1143:D1148)</f>
        <v>14013</v>
      </c>
      <c r="E1151" s="35">
        <f>SUM(E1143:E1148)</f>
        <v>779</v>
      </c>
    </row>
    <row r="1152" spans="1:5" ht="13.5" thickBot="1">
      <c r="A1152" s="109"/>
      <c r="B1152" s="111"/>
      <c r="C1152" s="111"/>
      <c r="D1152" s="112">
        <f>D1151+E1151</f>
        <v>14792</v>
      </c>
      <c r="E1152" s="113"/>
    </row>
    <row r="1154" spans="1:5" ht="15.75">
      <c r="A1154" s="67"/>
      <c r="B1154" s="68" t="s">
        <v>312</v>
      </c>
      <c r="C1154" s="71" t="s">
        <v>317</v>
      </c>
      <c r="D1154" s="69"/>
      <c r="E1154" s="70"/>
    </row>
    <row r="1158" spans="3:5" ht="15">
      <c r="C1158" s="72" t="s">
        <v>16</v>
      </c>
      <c r="D1158" s="73">
        <v>4</v>
      </c>
      <c r="E1158"/>
    </row>
    <row r="1159" spans="3:5" ht="15">
      <c r="C1159" s="72" t="s">
        <v>17</v>
      </c>
      <c r="D1159" s="73">
        <v>6</v>
      </c>
      <c r="E1159"/>
    </row>
    <row r="1160" spans="3:5" ht="15">
      <c r="C1160" s="72" t="s">
        <v>18</v>
      </c>
      <c r="D1160" s="73">
        <v>13</v>
      </c>
      <c r="E1160"/>
    </row>
    <row r="1161" spans="3:5" ht="15">
      <c r="C1161" s="72" t="s">
        <v>19</v>
      </c>
      <c r="D1161" s="73">
        <v>20</v>
      </c>
      <c r="E1161"/>
    </row>
    <row r="1162" spans="3:5" ht="15">
      <c r="C1162" s="72" t="s">
        <v>20</v>
      </c>
      <c r="D1162" s="73">
        <v>29</v>
      </c>
      <c r="E1162"/>
    </row>
    <row r="1163" spans="3:5" ht="15.75">
      <c r="C1163" s="74"/>
      <c r="D1163" s="75"/>
      <c r="E1163"/>
    </row>
    <row r="1200" ht="16.5">
      <c r="B1200" s="10" t="s">
        <v>202</v>
      </c>
    </row>
    <row r="1201" ht="16.5">
      <c r="B1201" s="10" t="s">
        <v>204</v>
      </c>
    </row>
    <row r="1202" ht="16.5">
      <c r="B1202" s="10" t="s">
        <v>2</v>
      </c>
    </row>
    <row r="1203" ht="16.5">
      <c r="B1203" s="10" t="s">
        <v>320</v>
      </c>
    </row>
    <row r="1204" ht="15.75" thickBot="1">
      <c r="B1204" s="9"/>
    </row>
    <row r="1205" spans="1:5" ht="13.5" thickBot="1">
      <c r="A1205" s="110" t="s">
        <v>198</v>
      </c>
      <c r="B1205" s="110" t="s">
        <v>199</v>
      </c>
      <c r="C1205" s="110" t="s">
        <v>200</v>
      </c>
      <c r="D1205" s="114" t="s">
        <v>201</v>
      </c>
      <c r="E1205" s="115"/>
    </row>
    <row r="1206" spans="1:5" ht="13.5" thickBot="1">
      <c r="A1206" s="111"/>
      <c r="B1206" s="111"/>
      <c r="C1206" s="111"/>
      <c r="D1206" s="34" t="s">
        <v>302</v>
      </c>
      <c r="E1206" s="36" t="s">
        <v>303</v>
      </c>
    </row>
    <row r="1207" spans="1:5" ht="13.5" thickBot="1">
      <c r="A1207" s="3">
        <v>1</v>
      </c>
      <c r="B1207" s="3">
        <v>2</v>
      </c>
      <c r="C1207" s="3">
        <v>3</v>
      </c>
      <c r="D1207" s="3">
        <v>4</v>
      </c>
      <c r="E1207" s="1">
        <v>5</v>
      </c>
    </row>
    <row r="1208" spans="1:5" ht="12.75">
      <c r="A1208" s="31">
        <v>40954</v>
      </c>
      <c r="B1208" s="22" t="s">
        <v>321</v>
      </c>
      <c r="C1208" s="47" t="s">
        <v>286</v>
      </c>
      <c r="D1208" s="22"/>
      <c r="E1208" s="5"/>
    </row>
    <row r="1209" spans="1:5" ht="12.75">
      <c r="A1209" s="29">
        <v>40955</v>
      </c>
      <c r="B1209" s="22" t="s">
        <v>313</v>
      </c>
      <c r="C1209" s="42" t="s">
        <v>209</v>
      </c>
      <c r="D1209" s="22">
        <v>2321</v>
      </c>
      <c r="E1209" s="5">
        <v>111</v>
      </c>
    </row>
    <row r="1210" spans="1:5" ht="12.75">
      <c r="A1210" s="30">
        <v>40956</v>
      </c>
      <c r="B1210" s="22" t="s">
        <v>43</v>
      </c>
      <c r="C1210" s="47" t="s">
        <v>322</v>
      </c>
      <c r="D1210" s="22">
        <v>4175</v>
      </c>
      <c r="E1210" s="5">
        <v>115</v>
      </c>
    </row>
    <row r="1211" spans="1:5" ht="12.75">
      <c r="A1211" s="29">
        <v>40959</v>
      </c>
      <c r="B1211" s="22" t="s">
        <v>323</v>
      </c>
      <c r="C1211" s="42" t="s">
        <v>262</v>
      </c>
      <c r="D1211" s="22">
        <v>2094</v>
      </c>
      <c r="E1211" s="5">
        <v>19</v>
      </c>
    </row>
    <row r="1212" spans="1:5" ht="12.75">
      <c r="A1212" s="30">
        <v>40967</v>
      </c>
      <c r="B1212" s="22" t="s">
        <v>319</v>
      </c>
      <c r="C1212" s="48" t="s">
        <v>239</v>
      </c>
      <c r="D1212" s="6">
        <v>2796</v>
      </c>
      <c r="E1212" s="6">
        <v>226</v>
      </c>
    </row>
    <row r="1213" spans="1:5" ht="13.5" thickBot="1">
      <c r="A1213" s="30"/>
      <c r="B1213" s="22"/>
      <c r="C1213" s="48"/>
      <c r="D1213" s="6"/>
      <c r="E1213" s="6"/>
    </row>
    <row r="1214" spans="1:5" ht="13.5" thickBot="1">
      <c r="A1214" s="108"/>
      <c r="B1214" s="110" t="s">
        <v>203</v>
      </c>
      <c r="C1214" s="110" t="s">
        <v>44</v>
      </c>
      <c r="D1214" s="1">
        <f>SUM(D1208:D1212)</f>
        <v>11386</v>
      </c>
      <c r="E1214" s="35">
        <f>SUM(E1208:E1212)</f>
        <v>471</v>
      </c>
    </row>
    <row r="1215" spans="1:5" ht="13.5" thickBot="1">
      <c r="A1215" s="109"/>
      <c r="B1215" s="111"/>
      <c r="C1215" s="111"/>
      <c r="D1215" s="112">
        <f>D1214+E1214</f>
        <v>11857</v>
      </c>
      <c r="E1215" s="113"/>
    </row>
    <row r="1217" spans="1:5" ht="15.75">
      <c r="A1217" s="69"/>
      <c r="B1217" s="76"/>
      <c r="C1217" s="77"/>
      <c r="D1217" s="69"/>
      <c r="E1217" s="70"/>
    </row>
    <row r="1269" ht="16.5">
      <c r="B1269" s="10" t="s">
        <v>202</v>
      </c>
    </row>
    <row r="1270" ht="16.5">
      <c r="B1270" s="10" t="s">
        <v>204</v>
      </c>
    </row>
    <row r="1271" ht="16.5">
      <c r="B1271" s="10" t="s">
        <v>2</v>
      </c>
    </row>
    <row r="1272" ht="16.5">
      <c r="B1272" s="10" t="s">
        <v>324</v>
      </c>
    </row>
    <row r="1273" ht="15.75" thickBot="1">
      <c r="B1273" s="9"/>
    </row>
    <row r="1274" spans="1:5" ht="13.5" thickBot="1">
      <c r="A1274" s="110" t="s">
        <v>198</v>
      </c>
      <c r="B1274" s="110" t="s">
        <v>199</v>
      </c>
      <c r="C1274" s="110" t="s">
        <v>200</v>
      </c>
      <c r="D1274" s="114" t="s">
        <v>201</v>
      </c>
      <c r="E1274" s="115"/>
    </row>
    <row r="1275" spans="1:5" ht="13.5" thickBot="1">
      <c r="A1275" s="111"/>
      <c r="B1275" s="111"/>
      <c r="C1275" s="111"/>
      <c r="D1275" s="34" t="s">
        <v>302</v>
      </c>
      <c r="E1275" s="36" t="s">
        <v>303</v>
      </c>
    </row>
    <row r="1276" spans="1:5" ht="13.5" thickBot="1">
      <c r="A1276" s="3">
        <v>1</v>
      </c>
      <c r="B1276" s="3">
        <v>2</v>
      </c>
      <c r="C1276" s="3">
        <v>3</v>
      </c>
      <c r="D1276" s="3">
        <v>4</v>
      </c>
      <c r="E1276" s="1">
        <v>5</v>
      </c>
    </row>
    <row r="1277" spans="1:5" ht="12.75">
      <c r="A1277" s="31">
        <v>40995</v>
      </c>
      <c r="B1277" s="11" t="s">
        <v>325</v>
      </c>
      <c r="C1277" s="47" t="s">
        <v>326</v>
      </c>
      <c r="D1277" s="6">
        <v>1304</v>
      </c>
      <c r="E1277" s="6">
        <v>94</v>
      </c>
    </row>
    <row r="1278" spans="1:5" ht="13.5" thickBot="1">
      <c r="A1278" s="30"/>
      <c r="B1278" s="22"/>
      <c r="C1278" s="48"/>
      <c r="D1278" s="6"/>
      <c r="E1278" s="6"/>
    </row>
    <row r="1279" spans="1:5" ht="13.5" thickBot="1">
      <c r="A1279" s="108"/>
      <c r="B1279" s="110" t="s">
        <v>203</v>
      </c>
      <c r="C1279" s="110" t="s">
        <v>44</v>
      </c>
      <c r="D1279" s="1">
        <f>SUM(D1277:D1277)</f>
        <v>1304</v>
      </c>
      <c r="E1279" s="35">
        <f>SUM(E1277:E1277)</f>
        <v>94</v>
      </c>
    </row>
    <row r="1280" spans="1:5" ht="13.5" thickBot="1">
      <c r="A1280" s="109"/>
      <c r="B1280" s="111"/>
      <c r="C1280" s="111"/>
      <c r="D1280" s="112">
        <f>D1279+E1279</f>
        <v>1398</v>
      </c>
      <c r="E1280" s="113"/>
    </row>
    <row r="1282" spans="1:5" ht="15.75">
      <c r="A1282" s="69"/>
      <c r="B1282" s="76"/>
      <c r="C1282" s="77"/>
      <c r="D1282" s="69"/>
      <c r="E1282" s="70"/>
    </row>
  </sheetData>
  <sheetProtection/>
  <mergeCells count="181">
    <mergeCell ref="H629:H630"/>
    <mergeCell ref="A1151:A1152"/>
    <mergeCell ref="B1151:B1152"/>
    <mergeCell ref="C1151:C1152"/>
    <mergeCell ref="D1152:E1152"/>
    <mergeCell ref="A1140:A1141"/>
    <mergeCell ref="B1140:B1141"/>
    <mergeCell ref="C1140:C1141"/>
    <mergeCell ref="D1140:E1140"/>
    <mergeCell ref="A1082:A1083"/>
    <mergeCell ref="D501:E501"/>
    <mergeCell ref="B500:B501"/>
    <mergeCell ref="A500:A501"/>
    <mergeCell ref="D499:E499"/>
    <mergeCell ref="C498:C499"/>
    <mergeCell ref="B498:B499"/>
    <mergeCell ref="A498:A499"/>
    <mergeCell ref="A395:A396"/>
    <mergeCell ref="B395:B396"/>
    <mergeCell ref="C395:C396"/>
    <mergeCell ref="D451:E451"/>
    <mergeCell ref="A450:A451"/>
    <mergeCell ref="B450:B451"/>
    <mergeCell ref="C450:C451"/>
    <mergeCell ref="C297:C298"/>
    <mergeCell ref="B297:B298"/>
    <mergeCell ref="A357:A358"/>
    <mergeCell ref="B357:B358"/>
    <mergeCell ref="C357:C358"/>
    <mergeCell ref="D358:E358"/>
    <mergeCell ref="A297:A298"/>
    <mergeCell ref="A189:A190"/>
    <mergeCell ref="B189:B190"/>
    <mergeCell ref="C189:C190"/>
    <mergeCell ref="D190:E190"/>
    <mergeCell ref="A221:A222"/>
    <mergeCell ref="B221:B222"/>
    <mergeCell ref="D222:E222"/>
    <mergeCell ref="C221:C222"/>
    <mergeCell ref="B75:B76"/>
    <mergeCell ref="C75:C76"/>
    <mergeCell ref="A75:A76"/>
    <mergeCell ref="A141:A142"/>
    <mergeCell ref="B141:B142"/>
    <mergeCell ref="C141:C142"/>
    <mergeCell ref="A126:A127"/>
    <mergeCell ref="B126:B127"/>
    <mergeCell ref="C126:C127"/>
    <mergeCell ref="B389:B390"/>
    <mergeCell ref="C389:C390"/>
    <mergeCell ref="A172:A173"/>
    <mergeCell ref="B172:B173"/>
    <mergeCell ref="C172:C173"/>
    <mergeCell ref="A272:A273"/>
    <mergeCell ref="B272:B273"/>
    <mergeCell ref="A216:A217"/>
    <mergeCell ref="C272:C273"/>
    <mergeCell ref="A389:A390"/>
    <mergeCell ref="A492:A493"/>
    <mergeCell ref="B492:B493"/>
    <mergeCell ref="C492:C493"/>
    <mergeCell ref="A441:A442"/>
    <mergeCell ref="B441:B442"/>
    <mergeCell ref="C441:C442"/>
    <mergeCell ref="A10:A11"/>
    <mergeCell ref="B10:B11"/>
    <mergeCell ref="C10:C11"/>
    <mergeCell ref="A68:A69"/>
    <mergeCell ref="B68:B69"/>
    <mergeCell ref="C68:C69"/>
    <mergeCell ref="C15:C16"/>
    <mergeCell ref="B15:B16"/>
    <mergeCell ref="A15:A16"/>
    <mergeCell ref="D272:E272"/>
    <mergeCell ref="D330:E330"/>
    <mergeCell ref="D389:E389"/>
    <mergeCell ref="D441:E441"/>
    <mergeCell ref="D396:E396"/>
    <mergeCell ref="D492:E492"/>
    <mergeCell ref="D298:E298"/>
    <mergeCell ref="D10:E10"/>
    <mergeCell ref="D68:E68"/>
    <mergeCell ref="D126:E126"/>
    <mergeCell ref="B216:B217"/>
    <mergeCell ref="C216:C217"/>
    <mergeCell ref="D172:E172"/>
    <mergeCell ref="D216:E216"/>
    <mergeCell ref="D16:E16"/>
    <mergeCell ref="D76:E76"/>
    <mergeCell ref="D142:E142"/>
    <mergeCell ref="B1082:B1083"/>
    <mergeCell ref="C1082:C1083"/>
    <mergeCell ref="D1083:E1083"/>
    <mergeCell ref="A1071:A1072"/>
    <mergeCell ref="B1071:B1072"/>
    <mergeCell ref="C1071:C1072"/>
    <mergeCell ref="D1071:E1071"/>
    <mergeCell ref="A1002:A1003"/>
    <mergeCell ref="B1002:B1003"/>
    <mergeCell ref="C1002:C1003"/>
    <mergeCell ref="D1002:E1002"/>
    <mergeCell ref="A1013:A1014"/>
    <mergeCell ref="B1013:B1014"/>
    <mergeCell ref="C1013:C1014"/>
    <mergeCell ref="D1014:E1014"/>
    <mergeCell ref="A934:A935"/>
    <mergeCell ref="B934:B935"/>
    <mergeCell ref="C934:C935"/>
    <mergeCell ref="D934:E934"/>
    <mergeCell ref="A947:A948"/>
    <mergeCell ref="B947:B948"/>
    <mergeCell ref="C947:C948"/>
    <mergeCell ref="D948:E948"/>
    <mergeCell ref="D549:E549"/>
    <mergeCell ref="B549:B550"/>
    <mergeCell ref="C549:C550"/>
    <mergeCell ref="D619:E619"/>
    <mergeCell ref="B554:B555"/>
    <mergeCell ref="C554:C555"/>
    <mergeCell ref="D555:E555"/>
    <mergeCell ref="B675:B676"/>
    <mergeCell ref="C675:C676"/>
    <mergeCell ref="D675:E675"/>
    <mergeCell ref="B612:B613"/>
    <mergeCell ref="C612:C613"/>
    <mergeCell ref="D612:E612"/>
    <mergeCell ref="B618:B619"/>
    <mergeCell ref="C618:C619"/>
    <mergeCell ref="B740:B741"/>
    <mergeCell ref="C740:C741"/>
    <mergeCell ref="D741:E741"/>
    <mergeCell ref="A740:A741"/>
    <mergeCell ref="B733:B734"/>
    <mergeCell ref="C733:C734"/>
    <mergeCell ref="D733:E733"/>
    <mergeCell ref="A733:A734"/>
    <mergeCell ref="B805:B806"/>
    <mergeCell ref="C805:C806"/>
    <mergeCell ref="D806:E806"/>
    <mergeCell ref="A805:A806"/>
    <mergeCell ref="B794:B795"/>
    <mergeCell ref="C794:C795"/>
    <mergeCell ref="D794:E794"/>
    <mergeCell ref="A794:A795"/>
    <mergeCell ref="B859:B860"/>
    <mergeCell ref="C859:C860"/>
    <mergeCell ref="D860:E860"/>
    <mergeCell ref="B844:B845"/>
    <mergeCell ref="C844:C845"/>
    <mergeCell ref="D844:E844"/>
    <mergeCell ref="B892:B893"/>
    <mergeCell ref="C892:C893"/>
    <mergeCell ref="D893:E893"/>
    <mergeCell ref="B883:B884"/>
    <mergeCell ref="C883:C884"/>
    <mergeCell ref="D883:E883"/>
    <mergeCell ref="A844:A845"/>
    <mergeCell ref="A859:A860"/>
    <mergeCell ref="A883:A884"/>
    <mergeCell ref="A892:A893"/>
    <mergeCell ref="A549:A550"/>
    <mergeCell ref="A554:A555"/>
    <mergeCell ref="A612:A613"/>
    <mergeCell ref="A618:A619"/>
    <mergeCell ref="A675:A676"/>
    <mergeCell ref="A1214:A1215"/>
    <mergeCell ref="B1214:B1215"/>
    <mergeCell ref="C1214:C1215"/>
    <mergeCell ref="D1215:E1215"/>
    <mergeCell ref="A1205:A1206"/>
    <mergeCell ref="B1205:B1206"/>
    <mergeCell ref="C1205:C1206"/>
    <mergeCell ref="D1205:E1205"/>
    <mergeCell ref="A1279:A1280"/>
    <mergeCell ref="B1279:B1280"/>
    <mergeCell ref="C1279:C1280"/>
    <mergeCell ref="D1280:E1280"/>
    <mergeCell ref="A1274:A1275"/>
    <mergeCell ref="B1274:B1275"/>
    <mergeCell ref="C1274:C1275"/>
    <mergeCell ref="D1274:E1274"/>
  </mergeCells>
  <printOptions/>
  <pageMargins left="0.7874015748031497" right="0" top="0" bottom="0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D1560"/>
  <sheetViews>
    <sheetView tabSelected="1" zoomScalePageLayoutView="0" workbookViewId="0" topLeftCell="A1">
      <selection activeCell="AB63" sqref="AB63:AF63"/>
    </sheetView>
  </sheetViews>
  <sheetFormatPr defaultColWidth="0.875" defaultRowHeight="12.75"/>
  <cols>
    <col min="1" max="2" width="0.875" style="78" customWidth="1"/>
    <col min="3" max="3" width="0.875" style="78" hidden="1" customWidth="1"/>
    <col min="4" max="8" width="0.875" style="78" customWidth="1"/>
    <col min="9" max="9" width="0.37109375" style="78" customWidth="1"/>
    <col min="10" max="11" width="0.875" style="78" hidden="1" customWidth="1"/>
    <col min="12" max="16" width="0.875" style="78" customWidth="1"/>
    <col min="17" max="17" width="4.00390625" style="78" customWidth="1"/>
    <col min="18" max="18" width="0.875" style="78" customWidth="1"/>
    <col min="19" max="20" width="0.875" style="78" hidden="1" customWidth="1"/>
    <col min="21" max="22" width="0.875" style="78" customWidth="1"/>
    <col min="23" max="23" width="0.875" style="78" hidden="1" customWidth="1"/>
    <col min="24" max="25" width="0.875" style="78" customWidth="1"/>
    <col min="26" max="26" width="0.12890625" style="78" customWidth="1"/>
    <col min="27" max="31" width="0.875" style="78" customWidth="1"/>
    <col min="32" max="32" width="8.00390625" style="78" customWidth="1"/>
    <col min="33" max="33" width="0.2421875" style="78" customWidth="1"/>
    <col min="34" max="34" width="0.875" style="78" customWidth="1"/>
    <col min="35" max="35" width="0.12890625" style="78" customWidth="1"/>
    <col min="36" max="36" width="1.25" style="78" customWidth="1"/>
    <col min="37" max="39" width="0.875" style="78" customWidth="1"/>
    <col min="40" max="40" width="0.37109375" style="78" customWidth="1"/>
    <col min="41" max="41" width="0.74609375" style="78" customWidth="1"/>
    <col min="42" max="42" width="0.875" style="78" hidden="1" customWidth="1"/>
    <col min="43" max="62" width="0.875" style="78" customWidth="1"/>
    <col min="63" max="63" width="0.875" style="78" hidden="1" customWidth="1"/>
    <col min="64" max="66" width="0.875" style="78" customWidth="1"/>
    <col min="67" max="67" width="0.6171875" style="78" customWidth="1"/>
    <col min="68" max="68" width="0.875" style="78" hidden="1" customWidth="1"/>
    <col min="69" max="72" width="0.875" style="78" customWidth="1"/>
    <col min="73" max="73" width="0.74609375" style="78" customWidth="1"/>
    <col min="74" max="74" width="0.875" style="78" hidden="1" customWidth="1"/>
    <col min="75" max="83" width="0.875" style="78" customWidth="1"/>
    <col min="84" max="84" width="1.875" style="78" bestFit="1" customWidth="1"/>
    <col min="85" max="87" width="0.875" style="78" customWidth="1"/>
    <col min="88" max="88" width="2.625" style="78" customWidth="1"/>
    <col min="89" max="91" width="0.875" style="78" hidden="1" customWidth="1"/>
    <col min="92" max="98" width="0.875" style="78" customWidth="1"/>
    <col min="99" max="99" width="0.12890625" style="78" customWidth="1"/>
    <col min="100" max="102" width="0.875" style="78" customWidth="1"/>
    <col min="103" max="103" width="0.875" style="78" hidden="1" customWidth="1"/>
    <col min="104" max="107" width="0.875" style="78" customWidth="1"/>
    <col min="108" max="108" width="0.875" style="78" hidden="1" customWidth="1"/>
    <col min="109" max="110" width="0.875" style="78" customWidth="1"/>
    <col min="111" max="111" width="0.12890625" style="78" customWidth="1"/>
    <col min="112" max="113" width="0.875" style="78" customWidth="1"/>
    <col min="114" max="114" width="0.37109375" style="78" customWidth="1"/>
    <col min="115" max="120" width="0.875" style="78" customWidth="1"/>
    <col min="121" max="121" width="2.125" style="78" customWidth="1"/>
    <col min="122" max="123" width="0.875" style="78" hidden="1" customWidth="1"/>
    <col min="124" max="124" width="0.37109375" style="78" customWidth="1"/>
    <col min="125" max="125" width="0.875" style="78" hidden="1" customWidth="1"/>
    <col min="126" max="151" width="0.875" style="78" customWidth="1"/>
    <col min="152" max="155" width="0.875" style="78" hidden="1" customWidth="1"/>
    <col min="156" max="158" width="0.875" style="78" customWidth="1"/>
    <col min="159" max="159" width="0.2421875" style="78" customWidth="1"/>
    <col min="160" max="160" width="0.875" style="78" hidden="1" customWidth="1"/>
    <col min="161" max="161" width="1.00390625" style="78" customWidth="1"/>
    <col min="162" max="163" width="0.875" style="78" customWidth="1"/>
    <col min="164" max="164" width="0.875" style="79" customWidth="1"/>
    <col min="165" max="166" width="0.875" style="78" hidden="1" customWidth="1"/>
    <col min="167" max="167" width="0.12890625" style="78" hidden="1" customWidth="1"/>
    <col min="168" max="168" width="2.125" style="78" customWidth="1"/>
    <col min="169" max="169" width="0.37109375" style="78" customWidth="1"/>
    <col min="170" max="170" width="0.875" style="78" customWidth="1"/>
    <col min="171" max="16384" width="0.875" style="78" customWidth="1"/>
  </cols>
  <sheetData>
    <row r="1" ht="3" customHeight="1"/>
    <row r="2" spans="1:170" s="80" customFormat="1" ht="100.5" customHeight="1">
      <c r="A2" s="158" t="s">
        <v>327</v>
      </c>
      <c r="B2" s="159"/>
      <c r="C2" s="159"/>
      <c r="D2" s="160"/>
      <c r="E2" s="158" t="s">
        <v>625</v>
      </c>
      <c r="F2" s="159"/>
      <c r="G2" s="159"/>
      <c r="H2" s="159"/>
      <c r="I2" s="159"/>
      <c r="J2" s="159"/>
      <c r="K2" s="160"/>
      <c r="L2" s="158" t="s">
        <v>328</v>
      </c>
      <c r="M2" s="159"/>
      <c r="N2" s="159"/>
      <c r="O2" s="159"/>
      <c r="P2" s="159"/>
      <c r="Q2" s="160"/>
      <c r="R2" s="158" t="s">
        <v>329</v>
      </c>
      <c r="S2" s="159"/>
      <c r="T2" s="159"/>
      <c r="U2" s="159"/>
      <c r="V2" s="160"/>
      <c r="W2" s="158" t="s">
        <v>330</v>
      </c>
      <c r="X2" s="159"/>
      <c r="Y2" s="159"/>
      <c r="Z2" s="159"/>
      <c r="AA2" s="160"/>
      <c r="AB2" s="158" t="s">
        <v>626</v>
      </c>
      <c r="AC2" s="159"/>
      <c r="AD2" s="159"/>
      <c r="AE2" s="159"/>
      <c r="AF2" s="160"/>
      <c r="AG2" s="158" t="s">
        <v>627</v>
      </c>
      <c r="AH2" s="159"/>
      <c r="AI2" s="159"/>
      <c r="AJ2" s="159"/>
      <c r="AK2" s="160"/>
      <c r="AL2" s="158" t="s">
        <v>628</v>
      </c>
      <c r="AM2" s="159"/>
      <c r="AN2" s="159"/>
      <c r="AO2" s="159"/>
      <c r="AP2" s="160"/>
      <c r="AQ2" s="155" t="s">
        <v>331</v>
      </c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7"/>
      <c r="BX2" s="155" t="s">
        <v>332</v>
      </c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7"/>
      <c r="DY2" s="158" t="s">
        <v>333</v>
      </c>
      <c r="DZ2" s="159"/>
      <c r="EA2" s="159"/>
      <c r="EB2" s="159"/>
      <c r="EC2" s="160"/>
      <c r="ED2" s="158" t="s">
        <v>334</v>
      </c>
      <c r="EE2" s="159"/>
      <c r="EF2" s="159"/>
      <c r="EG2" s="159"/>
      <c r="EH2" s="160"/>
      <c r="EI2" s="158" t="s">
        <v>335</v>
      </c>
      <c r="EJ2" s="159"/>
      <c r="EK2" s="159"/>
      <c r="EL2" s="159"/>
      <c r="EM2" s="160"/>
      <c r="EN2" s="158" t="s">
        <v>336</v>
      </c>
      <c r="EO2" s="159"/>
      <c r="EP2" s="159"/>
      <c r="EQ2" s="160"/>
      <c r="ER2" s="158" t="s">
        <v>629</v>
      </c>
      <c r="ES2" s="159"/>
      <c r="ET2" s="159"/>
      <c r="EU2" s="159"/>
      <c r="EV2" s="159"/>
      <c r="EW2" s="159"/>
      <c r="EX2" s="159"/>
      <c r="EY2" s="160"/>
      <c r="EZ2" s="158" t="s">
        <v>337</v>
      </c>
      <c r="FA2" s="159"/>
      <c r="FB2" s="159"/>
      <c r="FC2" s="159"/>
      <c r="FD2" s="159"/>
      <c r="FE2" s="159"/>
      <c r="FF2" s="167" t="s">
        <v>338</v>
      </c>
      <c r="FG2" s="168"/>
      <c r="FH2" s="168"/>
      <c r="FI2" s="168"/>
      <c r="FJ2" s="168"/>
      <c r="FK2" s="169"/>
      <c r="FL2" s="130" t="s">
        <v>636</v>
      </c>
      <c r="FM2" s="130"/>
      <c r="FN2" s="130"/>
    </row>
    <row r="3" spans="1:170" s="80" customFormat="1" ht="100.5" customHeight="1">
      <c r="A3" s="161"/>
      <c r="B3" s="162"/>
      <c r="C3" s="162"/>
      <c r="D3" s="163"/>
      <c r="E3" s="161"/>
      <c r="F3" s="162"/>
      <c r="G3" s="162"/>
      <c r="H3" s="162"/>
      <c r="I3" s="162"/>
      <c r="J3" s="162"/>
      <c r="K3" s="163"/>
      <c r="L3" s="161"/>
      <c r="M3" s="162"/>
      <c r="N3" s="162"/>
      <c r="O3" s="162"/>
      <c r="P3" s="162"/>
      <c r="Q3" s="163"/>
      <c r="R3" s="161"/>
      <c r="S3" s="162"/>
      <c r="T3" s="162"/>
      <c r="U3" s="162"/>
      <c r="V3" s="163"/>
      <c r="W3" s="161"/>
      <c r="X3" s="162"/>
      <c r="Y3" s="162"/>
      <c r="Z3" s="162"/>
      <c r="AA3" s="163"/>
      <c r="AB3" s="161"/>
      <c r="AC3" s="162"/>
      <c r="AD3" s="162"/>
      <c r="AE3" s="162"/>
      <c r="AF3" s="163"/>
      <c r="AG3" s="161"/>
      <c r="AH3" s="162"/>
      <c r="AI3" s="162"/>
      <c r="AJ3" s="162"/>
      <c r="AK3" s="163"/>
      <c r="AL3" s="161"/>
      <c r="AM3" s="162"/>
      <c r="AN3" s="162"/>
      <c r="AO3" s="162"/>
      <c r="AP3" s="163"/>
      <c r="AQ3" s="155" t="s">
        <v>339</v>
      </c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7"/>
      <c r="BK3" s="158" t="s">
        <v>340</v>
      </c>
      <c r="BL3" s="159"/>
      <c r="BM3" s="159"/>
      <c r="BN3" s="160"/>
      <c r="BO3" s="158" t="s">
        <v>341</v>
      </c>
      <c r="BP3" s="159"/>
      <c r="BQ3" s="159"/>
      <c r="BR3" s="160"/>
      <c r="BS3" s="158" t="s">
        <v>342</v>
      </c>
      <c r="BT3" s="159"/>
      <c r="BU3" s="159"/>
      <c r="BV3" s="159"/>
      <c r="BW3" s="160"/>
      <c r="BX3" s="155" t="s">
        <v>339</v>
      </c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7"/>
      <c r="DL3" s="158" t="s">
        <v>340</v>
      </c>
      <c r="DM3" s="159"/>
      <c r="DN3" s="159"/>
      <c r="DO3" s="160"/>
      <c r="DP3" s="158" t="s">
        <v>341</v>
      </c>
      <c r="DQ3" s="159"/>
      <c r="DR3" s="159"/>
      <c r="DS3" s="160"/>
      <c r="DT3" s="158" t="s">
        <v>343</v>
      </c>
      <c r="DU3" s="159"/>
      <c r="DV3" s="159"/>
      <c r="DW3" s="159"/>
      <c r="DX3" s="160"/>
      <c r="DY3" s="161"/>
      <c r="DZ3" s="162"/>
      <c r="EA3" s="162"/>
      <c r="EB3" s="162"/>
      <c r="EC3" s="163"/>
      <c r="ED3" s="161"/>
      <c r="EE3" s="162"/>
      <c r="EF3" s="162"/>
      <c r="EG3" s="162"/>
      <c r="EH3" s="163"/>
      <c r="EI3" s="161"/>
      <c r="EJ3" s="162"/>
      <c r="EK3" s="162"/>
      <c r="EL3" s="162"/>
      <c r="EM3" s="163"/>
      <c r="EN3" s="161"/>
      <c r="EO3" s="162"/>
      <c r="EP3" s="162"/>
      <c r="EQ3" s="163"/>
      <c r="ER3" s="161"/>
      <c r="ES3" s="162"/>
      <c r="ET3" s="162"/>
      <c r="EU3" s="162"/>
      <c r="EV3" s="162"/>
      <c r="EW3" s="162"/>
      <c r="EX3" s="162"/>
      <c r="EY3" s="163"/>
      <c r="EZ3" s="161"/>
      <c r="FA3" s="162"/>
      <c r="FB3" s="162"/>
      <c r="FC3" s="162"/>
      <c r="FD3" s="162"/>
      <c r="FE3" s="162"/>
      <c r="FF3" s="170"/>
      <c r="FG3" s="171"/>
      <c r="FH3" s="171"/>
      <c r="FI3" s="171"/>
      <c r="FJ3" s="171"/>
      <c r="FK3" s="172"/>
      <c r="FL3" s="130"/>
      <c r="FM3" s="130"/>
      <c r="FN3" s="130"/>
    </row>
    <row r="4" spans="1:170" s="80" customFormat="1" ht="102" customHeight="1">
      <c r="A4" s="161"/>
      <c r="B4" s="162"/>
      <c r="C4" s="162"/>
      <c r="D4" s="163"/>
      <c r="E4" s="161"/>
      <c r="F4" s="162"/>
      <c r="G4" s="162"/>
      <c r="H4" s="162"/>
      <c r="I4" s="162"/>
      <c r="J4" s="162"/>
      <c r="K4" s="163"/>
      <c r="L4" s="161"/>
      <c r="M4" s="162"/>
      <c r="N4" s="162"/>
      <c r="O4" s="162"/>
      <c r="P4" s="162"/>
      <c r="Q4" s="163"/>
      <c r="R4" s="161"/>
      <c r="S4" s="162"/>
      <c r="T4" s="162"/>
      <c r="U4" s="162"/>
      <c r="V4" s="163"/>
      <c r="W4" s="161"/>
      <c r="X4" s="162"/>
      <c r="Y4" s="162"/>
      <c r="Z4" s="162"/>
      <c r="AA4" s="163"/>
      <c r="AB4" s="161"/>
      <c r="AC4" s="162"/>
      <c r="AD4" s="162"/>
      <c r="AE4" s="162"/>
      <c r="AF4" s="163"/>
      <c r="AG4" s="161"/>
      <c r="AH4" s="162"/>
      <c r="AI4" s="162"/>
      <c r="AJ4" s="162"/>
      <c r="AK4" s="163"/>
      <c r="AL4" s="161"/>
      <c r="AM4" s="162"/>
      <c r="AN4" s="162"/>
      <c r="AO4" s="162"/>
      <c r="AP4" s="163"/>
      <c r="AQ4" s="164" t="s">
        <v>344</v>
      </c>
      <c r="AR4" s="165"/>
      <c r="AS4" s="165"/>
      <c r="AT4" s="165"/>
      <c r="AU4" s="165"/>
      <c r="AV4" s="165"/>
      <c r="AW4" s="165"/>
      <c r="AX4" s="166"/>
      <c r="AY4" s="164" t="s">
        <v>345</v>
      </c>
      <c r="AZ4" s="165"/>
      <c r="BA4" s="165"/>
      <c r="BB4" s="165"/>
      <c r="BC4" s="165"/>
      <c r="BD4" s="165"/>
      <c r="BE4" s="165"/>
      <c r="BF4" s="166"/>
      <c r="BG4" s="158" t="s">
        <v>346</v>
      </c>
      <c r="BH4" s="159"/>
      <c r="BI4" s="159"/>
      <c r="BJ4" s="160"/>
      <c r="BK4" s="161"/>
      <c r="BL4" s="162"/>
      <c r="BM4" s="162"/>
      <c r="BN4" s="163"/>
      <c r="BO4" s="161"/>
      <c r="BP4" s="162"/>
      <c r="BQ4" s="162"/>
      <c r="BR4" s="163"/>
      <c r="BS4" s="161"/>
      <c r="BT4" s="162"/>
      <c r="BU4" s="162"/>
      <c r="BV4" s="162"/>
      <c r="BW4" s="163"/>
      <c r="BX4" s="164" t="s">
        <v>344</v>
      </c>
      <c r="BY4" s="165"/>
      <c r="BZ4" s="165"/>
      <c r="CA4" s="165"/>
      <c r="CB4" s="165"/>
      <c r="CC4" s="165"/>
      <c r="CD4" s="165"/>
      <c r="CE4" s="166"/>
      <c r="CF4" s="164" t="s">
        <v>345</v>
      </c>
      <c r="CG4" s="165"/>
      <c r="CH4" s="165"/>
      <c r="CI4" s="165"/>
      <c r="CJ4" s="165"/>
      <c r="CK4" s="165"/>
      <c r="CL4" s="165"/>
      <c r="CM4" s="166"/>
      <c r="CN4" s="158" t="s">
        <v>346</v>
      </c>
      <c r="CO4" s="159"/>
      <c r="CP4" s="159"/>
      <c r="CQ4" s="160"/>
      <c r="CR4" s="158" t="s">
        <v>347</v>
      </c>
      <c r="CS4" s="159"/>
      <c r="CT4" s="159"/>
      <c r="CU4" s="159"/>
      <c r="CV4" s="160"/>
      <c r="CW4" s="158" t="s">
        <v>348</v>
      </c>
      <c r="CX4" s="159"/>
      <c r="CY4" s="159"/>
      <c r="CZ4" s="159"/>
      <c r="DA4" s="160"/>
      <c r="DB4" s="158" t="s">
        <v>349</v>
      </c>
      <c r="DC4" s="159"/>
      <c r="DD4" s="159"/>
      <c r="DE4" s="159"/>
      <c r="DF4" s="160"/>
      <c r="DG4" s="158" t="s">
        <v>350</v>
      </c>
      <c r="DH4" s="159"/>
      <c r="DI4" s="159"/>
      <c r="DJ4" s="159"/>
      <c r="DK4" s="160"/>
      <c r="DL4" s="161"/>
      <c r="DM4" s="162"/>
      <c r="DN4" s="162"/>
      <c r="DO4" s="163"/>
      <c r="DP4" s="161"/>
      <c r="DQ4" s="162"/>
      <c r="DR4" s="162"/>
      <c r="DS4" s="163"/>
      <c r="DT4" s="161"/>
      <c r="DU4" s="162"/>
      <c r="DV4" s="162"/>
      <c r="DW4" s="162"/>
      <c r="DX4" s="163"/>
      <c r="DY4" s="161"/>
      <c r="DZ4" s="162"/>
      <c r="EA4" s="162"/>
      <c r="EB4" s="162"/>
      <c r="EC4" s="163"/>
      <c r="ED4" s="161"/>
      <c r="EE4" s="162"/>
      <c r="EF4" s="162"/>
      <c r="EG4" s="162"/>
      <c r="EH4" s="163"/>
      <c r="EI4" s="161"/>
      <c r="EJ4" s="162"/>
      <c r="EK4" s="162"/>
      <c r="EL4" s="162"/>
      <c r="EM4" s="163"/>
      <c r="EN4" s="161"/>
      <c r="EO4" s="162"/>
      <c r="EP4" s="162"/>
      <c r="EQ4" s="163"/>
      <c r="ER4" s="161"/>
      <c r="ES4" s="162"/>
      <c r="ET4" s="162"/>
      <c r="EU4" s="162"/>
      <c r="EV4" s="162"/>
      <c r="EW4" s="162"/>
      <c r="EX4" s="162"/>
      <c r="EY4" s="163"/>
      <c r="EZ4" s="161"/>
      <c r="FA4" s="162"/>
      <c r="FB4" s="162"/>
      <c r="FC4" s="162"/>
      <c r="FD4" s="162"/>
      <c r="FE4" s="162"/>
      <c r="FF4" s="170"/>
      <c r="FG4" s="171"/>
      <c r="FH4" s="171"/>
      <c r="FI4" s="171"/>
      <c r="FJ4" s="171"/>
      <c r="FK4" s="172"/>
      <c r="FL4" s="130"/>
      <c r="FM4" s="130"/>
      <c r="FN4" s="130"/>
    </row>
    <row r="5" spans="1:170" s="80" customFormat="1" ht="49.5" customHeight="1">
      <c r="A5" s="161"/>
      <c r="B5" s="162"/>
      <c r="C5" s="162"/>
      <c r="D5" s="163"/>
      <c r="E5" s="161"/>
      <c r="F5" s="162"/>
      <c r="G5" s="162"/>
      <c r="H5" s="162"/>
      <c r="I5" s="162"/>
      <c r="J5" s="162"/>
      <c r="K5" s="163"/>
      <c r="L5" s="161"/>
      <c r="M5" s="162"/>
      <c r="N5" s="162"/>
      <c r="O5" s="162"/>
      <c r="P5" s="162"/>
      <c r="Q5" s="163"/>
      <c r="R5" s="161"/>
      <c r="S5" s="162"/>
      <c r="T5" s="162"/>
      <c r="U5" s="162"/>
      <c r="V5" s="163"/>
      <c r="W5" s="161"/>
      <c r="X5" s="162"/>
      <c r="Y5" s="162"/>
      <c r="Z5" s="162"/>
      <c r="AA5" s="163"/>
      <c r="AB5" s="161"/>
      <c r="AC5" s="162"/>
      <c r="AD5" s="162"/>
      <c r="AE5" s="162"/>
      <c r="AF5" s="163"/>
      <c r="AG5" s="161"/>
      <c r="AH5" s="162"/>
      <c r="AI5" s="162"/>
      <c r="AJ5" s="162"/>
      <c r="AK5" s="163"/>
      <c r="AL5" s="161"/>
      <c r="AM5" s="162"/>
      <c r="AN5" s="162"/>
      <c r="AO5" s="162"/>
      <c r="AP5" s="163"/>
      <c r="AQ5" s="173" t="s">
        <v>351</v>
      </c>
      <c r="AR5" s="174"/>
      <c r="AS5" s="174"/>
      <c r="AT5" s="175"/>
      <c r="AU5" s="173" t="s">
        <v>352</v>
      </c>
      <c r="AV5" s="174"/>
      <c r="AW5" s="174"/>
      <c r="AX5" s="175"/>
      <c r="AY5" s="173" t="s">
        <v>351</v>
      </c>
      <c r="AZ5" s="174"/>
      <c r="BA5" s="174"/>
      <c r="BB5" s="175"/>
      <c r="BC5" s="173" t="s">
        <v>352</v>
      </c>
      <c r="BD5" s="174"/>
      <c r="BE5" s="174"/>
      <c r="BF5" s="175"/>
      <c r="BG5" s="161"/>
      <c r="BH5" s="162"/>
      <c r="BI5" s="162"/>
      <c r="BJ5" s="163"/>
      <c r="BK5" s="161"/>
      <c r="BL5" s="162"/>
      <c r="BM5" s="162"/>
      <c r="BN5" s="163"/>
      <c r="BO5" s="161"/>
      <c r="BP5" s="162"/>
      <c r="BQ5" s="162"/>
      <c r="BR5" s="163"/>
      <c r="BS5" s="161"/>
      <c r="BT5" s="162"/>
      <c r="BU5" s="162"/>
      <c r="BV5" s="162"/>
      <c r="BW5" s="163"/>
      <c r="BX5" s="173" t="s">
        <v>351</v>
      </c>
      <c r="BY5" s="174"/>
      <c r="BZ5" s="174"/>
      <c r="CA5" s="175"/>
      <c r="CB5" s="173" t="s">
        <v>352</v>
      </c>
      <c r="CC5" s="174"/>
      <c r="CD5" s="174"/>
      <c r="CE5" s="175"/>
      <c r="CF5" s="173" t="s">
        <v>351</v>
      </c>
      <c r="CG5" s="174"/>
      <c r="CH5" s="174"/>
      <c r="CI5" s="175"/>
      <c r="CJ5" s="173" t="s">
        <v>352</v>
      </c>
      <c r="CK5" s="174"/>
      <c r="CL5" s="174"/>
      <c r="CM5" s="175"/>
      <c r="CN5" s="161"/>
      <c r="CO5" s="162"/>
      <c r="CP5" s="162"/>
      <c r="CQ5" s="163"/>
      <c r="CR5" s="161"/>
      <c r="CS5" s="162"/>
      <c r="CT5" s="162"/>
      <c r="CU5" s="162"/>
      <c r="CV5" s="163"/>
      <c r="CW5" s="161"/>
      <c r="CX5" s="162"/>
      <c r="CY5" s="162"/>
      <c r="CZ5" s="162"/>
      <c r="DA5" s="163"/>
      <c r="DB5" s="161"/>
      <c r="DC5" s="162"/>
      <c r="DD5" s="162"/>
      <c r="DE5" s="162"/>
      <c r="DF5" s="163"/>
      <c r="DG5" s="161"/>
      <c r="DH5" s="162"/>
      <c r="DI5" s="162"/>
      <c r="DJ5" s="162"/>
      <c r="DK5" s="163"/>
      <c r="DL5" s="161"/>
      <c r="DM5" s="162"/>
      <c r="DN5" s="162"/>
      <c r="DO5" s="163"/>
      <c r="DP5" s="161"/>
      <c r="DQ5" s="162"/>
      <c r="DR5" s="162"/>
      <c r="DS5" s="163"/>
      <c r="DT5" s="161"/>
      <c r="DU5" s="162"/>
      <c r="DV5" s="162"/>
      <c r="DW5" s="162"/>
      <c r="DX5" s="163"/>
      <c r="DY5" s="161"/>
      <c r="DZ5" s="162"/>
      <c r="EA5" s="162"/>
      <c r="EB5" s="162"/>
      <c r="EC5" s="163"/>
      <c r="ED5" s="161"/>
      <c r="EE5" s="162"/>
      <c r="EF5" s="162"/>
      <c r="EG5" s="162"/>
      <c r="EH5" s="163"/>
      <c r="EI5" s="161"/>
      <c r="EJ5" s="162"/>
      <c r="EK5" s="162"/>
      <c r="EL5" s="162"/>
      <c r="EM5" s="163"/>
      <c r="EN5" s="161"/>
      <c r="EO5" s="162"/>
      <c r="EP5" s="162"/>
      <c r="EQ5" s="163"/>
      <c r="ER5" s="161"/>
      <c r="ES5" s="162"/>
      <c r="ET5" s="162"/>
      <c r="EU5" s="162"/>
      <c r="EV5" s="162"/>
      <c r="EW5" s="162"/>
      <c r="EX5" s="162"/>
      <c r="EY5" s="163"/>
      <c r="EZ5" s="161"/>
      <c r="FA5" s="162"/>
      <c r="FB5" s="162"/>
      <c r="FC5" s="162"/>
      <c r="FD5" s="162"/>
      <c r="FE5" s="162"/>
      <c r="FF5" s="170"/>
      <c r="FG5" s="171"/>
      <c r="FH5" s="171"/>
      <c r="FI5" s="171"/>
      <c r="FJ5" s="171"/>
      <c r="FK5" s="172"/>
      <c r="FL5" s="130"/>
      <c r="FM5" s="130"/>
      <c r="FN5" s="130"/>
    </row>
    <row r="6" spans="1:170" s="80" customFormat="1" ht="3" customHeight="1">
      <c r="A6" s="182"/>
      <c r="B6" s="183"/>
      <c r="C6" s="183"/>
      <c r="D6" s="184"/>
      <c r="E6" s="182"/>
      <c r="F6" s="183"/>
      <c r="G6" s="183"/>
      <c r="H6" s="183"/>
      <c r="I6" s="183"/>
      <c r="J6" s="183"/>
      <c r="K6" s="184"/>
      <c r="L6" s="182"/>
      <c r="M6" s="183"/>
      <c r="N6" s="183"/>
      <c r="O6" s="183"/>
      <c r="P6" s="183"/>
      <c r="Q6" s="184"/>
      <c r="R6" s="182"/>
      <c r="S6" s="183"/>
      <c r="T6" s="183"/>
      <c r="U6" s="183"/>
      <c r="V6" s="184"/>
      <c r="W6" s="182"/>
      <c r="X6" s="183"/>
      <c r="Y6" s="183"/>
      <c r="Z6" s="183"/>
      <c r="AA6" s="184"/>
      <c r="AB6" s="182"/>
      <c r="AC6" s="183"/>
      <c r="AD6" s="183"/>
      <c r="AE6" s="183"/>
      <c r="AF6" s="184"/>
      <c r="AG6" s="182"/>
      <c r="AH6" s="183"/>
      <c r="AI6" s="183"/>
      <c r="AJ6" s="183"/>
      <c r="AK6" s="184"/>
      <c r="AL6" s="182"/>
      <c r="AM6" s="183"/>
      <c r="AN6" s="183"/>
      <c r="AO6" s="183"/>
      <c r="AP6" s="184"/>
      <c r="AQ6" s="176"/>
      <c r="AR6" s="177"/>
      <c r="AS6" s="177"/>
      <c r="AT6" s="178"/>
      <c r="AU6" s="176"/>
      <c r="AV6" s="177"/>
      <c r="AW6" s="177"/>
      <c r="AX6" s="178"/>
      <c r="AY6" s="176"/>
      <c r="AZ6" s="177"/>
      <c r="BA6" s="177"/>
      <c r="BB6" s="178"/>
      <c r="BC6" s="176"/>
      <c r="BD6" s="177"/>
      <c r="BE6" s="177"/>
      <c r="BF6" s="178"/>
      <c r="BG6" s="179"/>
      <c r="BH6" s="180"/>
      <c r="BI6" s="180"/>
      <c r="BJ6" s="181"/>
      <c r="BK6" s="179"/>
      <c r="BL6" s="180"/>
      <c r="BM6" s="180"/>
      <c r="BN6" s="181"/>
      <c r="BO6" s="179"/>
      <c r="BP6" s="180"/>
      <c r="BQ6" s="180"/>
      <c r="BR6" s="181"/>
      <c r="BS6" s="179"/>
      <c r="BT6" s="180"/>
      <c r="BU6" s="180"/>
      <c r="BV6" s="180"/>
      <c r="BW6" s="181"/>
      <c r="BX6" s="176"/>
      <c r="BY6" s="177"/>
      <c r="BZ6" s="177"/>
      <c r="CA6" s="178"/>
      <c r="CB6" s="176"/>
      <c r="CC6" s="177"/>
      <c r="CD6" s="177"/>
      <c r="CE6" s="178"/>
      <c r="CF6" s="176"/>
      <c r="CG6" s="177"/>
      <c r="CH6" s="177"/>
      <c r="CI6" s="178"/>
      <c r="CJ6" s="176"/>
      <c r="CK6" s="177"/>
      <c r="CL6" s="177"/>
      <c r="CM6" s="178"/>
      <c r="CN6" s="179"/>
      <c r="CO6" s="180"/>
      <c r="CP6" s="180"/>
      <c r="CQ6" s="181"/>
      <c r="CR6" s="179"/>
      <c r="CS6" s="180"/>
      <c r="CT6" s="180"/>
      <c r="CU6" s="180"/>
      <c r="CV6" s="181"/>
      <c r="CW6" s="179"/>
      <c r="CX6" s="180"/>
      <c r="CY6" s="180"/>
      <c r="CZ6" s="180"/>
      <c r="DA6" s="181"/>
      <c r="DB6" s="179"/>
      <c r="DC6" s="180"/>
      <c r="DD6" s="180"/>
      <c r="DE6" s="180"/>
      <c r="DF6" s="181"/>
      <c r="DG6" s="179"/>
      <c r="DH6" s="180"/>
      <c r="DI6" s="180"/>
      <c r="DJ6" s="180"/>
      <c r="DK6" s="181"/>
      <c r="DL6" s="179"/>
      <c r="DM6" s="180"/>
      <c r="DN6" s="180"/>
      <c r="DO6" s="181"/>
      <c r="DP6" s="179"/>
      <c r="DQ6" s="180"/>
      <c r="DR6" s="180"/>
      <c r="DS6" s="181"/>
      <c r="DT6" s="179"/>
      <c r="DU6" s="180"/>
      <c r="DV6" s="180"/>
      <c r="DW6" s="180"/>
      <c r="DX6" s="181"/>
      <c r="DY6" s="182"/>
      <c r="DZ6" s="183"/>
      <c r="EA6" s="183"/>
      <c r="EB6" s="183"/>
      <c r="EC6" s="184"/>
      <c r="ED6" s="182"/>
      <c r="EE6" s="183"/>
      <c r="EF6" s="183"/>
      <c r="EG6" s="183"/>
      <c r="EH6" s="184"/>
      <c r="EI6" s="182"/>
      <c r="EJ6" s="183"/>
      <c r="EK6" s="183"/>
      <c r="EL6" s="183"/>
      <c r="EM6" s="184"/>
      <c r="EN6" s="182"/>
      <c r="EO6" s="183"/>
      <c r="EP6" s="183"/>
      <c r="EQ6" s="184"/>
      <c r="ER6" s="182"/>
      <c r="ES6" s="183"/>
      <c r="ET6" s="183"/>
      <c r="EU6" s="183"/>
      <c r="EV6" s="183"/>
      <c r="EW6" s="183"/>
      <c r="EX6" s="183"/>
      <c r="EY6" s="184"/>
      <c r="EZ6" s="182"/>
      <c r="FA6" s="183"/>
      <c r="FB6" s="183"/>
      <c r="FC6" s="183"/>
      <c r="FD6" s="183"/>
      <c r="FE6" s="184"/>
      <c r="FF6" s="182"/>
      <c r="FG6" s="183"/>
      <c r="FH6" s="183"/>
      <c r="FI6" s="183"/>
      <c r="FJ6" s="183"/>
      <c r="FK6" s="184"/>
      <c r="FL6" s="130"/>
      <c r="FM6" s="130"/>
      <c r="FN6" s="130"/>
    </row>
    <row r="7" spans="1:170" s="80" customFormat="1" ht="11.25" customHeight="1">
      <c r="A7" s="185">
        <v>1</v>
      </c>
      <c r="B7" s="185"/>
      <c r="C7" s="185"/>
      <c r="D7" s="185"/>
      <c r="E7" s="185">
        <v>2</v>
      </c>
      <c r="F7" s="185"/>
      <c r="G7" s="185"/>
      <c r="H7" s="185"/>
      <c r="I7" s="185"/>
      <c r="J7" s="185"/>
      <c r="K7" s="185"/>
      <c r="L7" s="185">
        <v>3</v>
      </c>
      <c r="M7" s="185"/>
      <c r="N7" s="185"/>
      <c r="O7" s="185"/>
      <c r="P7" s="185"/>
      <c r="Q7" s="185"/>
      <c r="R7" s="185">
        <v>4</v>
      </c>
      <c r="S7" s="185"/>
      <c r="T7" s="185"/>
      <c r="U7" s="185"/>
      <c r="V7" s="185"/>
      <c r="W7" s="185">
        <v>5</v>
      </c>
      <c r="X7" s="185"/>
      <c r="Y7" s="185"/>
      <c r="Z7" s="185"/>
      <c r="AA7" s="185"/>
      <c r="AB7" s="185">
        <v>6</v>
      </c>
      <c r="AC7" s="185"/>
      <c r="AD7" s="185"/>
      <c r="AE7" s="185"/>
      <c r="AF7" s="185"/>
      <c r="AG7" s="185">
        <v>7</v>
      </c>
      <c r="AH7" s="185"/>
      <c r="AI7" s="185"/>
      <c r="AJ7" s="185"/>
      <c r="AK7" s="185"/>
      <c r="AL7" s="185">
        <v>8</v>
      </c>
      <c r="AM7" s="185"/>
      <c r="AN7" s="185"/>
      <c r="AO7" s="185"/>
      <c r="AP7" s="185"/>
      <c r="AQ7" s="185">
        <v>9</v>
      </c>
      <c r="AR7" s="185"/>
      <c r="AS7" s="185"/>
      <c r="AT7" s="185"/>
      <c r="AU7" s="185">
        <v>10</v>
      </c>
      <c r="AV7" s="185"/>
      <c r="AW7" s="185"/>
      <c r="AX7" s="185"/>
      <c r="AY7" s="185">
        <v>11</v>
      </c>
      <c r="AZ7" s="185"/>
      <c r="BA7" s="185"/>
      <c r="BB7" s="185"/>
      <c r="BC7" s="185">
        <v>12</v>
      </c>
      <c r="BD7" s="185"/>
      <c r="BE7" s="185"/>
      <c r="BF7" s="185"/>
      <c r="BG7" s="185">
        <v>13</v>
      </c>
      <c r="BH7" s="185"/>
      <c r="BI7" s="185"/>
      <c r="BJ7" s="185"/>
      <c r="BK7" s="185">
        <v>14</v>
      </c>
      <c r="BL7" s="185"/>
      <c r="BM7" s="185"/>
      <c r="BN7" s="185"/>
      <c r="BO7" s="185">
        <v>15</v>
      </c>
      <c r="BP7" s="185"/>
      <c r="BQ7" s="185"/>
      <c r="BR7" s="185"/>
      <c r="BS7" s="185">
        <v>16</v>
      </c>
      <c r="BT7" s="185"/>
      <c r="BU7" s="185"/>
      <c r="BV7" s="185"/>
      <c r="BW7" s="185"/>
      <c r="BX7" s="185">
        <v>17</v>
      </c>
      <c r="BY7" s="185"/>
      <c r="BZ7" s="185"/>
      <c r="CA7" s="185"/>
      <c r="CB7" s="185">
        <v>18</v>
      </c>
      <c r="CC7" s="185"/>
      <c r="CD7" s="185"/>
      <c r="CE7" s="185"/>
      <c r="CF7" s="185">
        <v>19</v>
      </c>
      <c r="CG7" s="185"/>
      <c r="CH7" s="185"/>
      <c r="CI7" s="185"/>
      <c r="CJ7" s="185">
        <v>20</v>
      </c>
      <c r="CK7" s="185"/>
      <c r="CL7" s="185"/>
      <c r="CM7" s="185"/>
      <c r="CN7" s="185">
        <v>21</v>
      </c>
      <c r="CO7" s="185"/>
      <c r="CP7" s="185"/>
      <c r="CQ7" s="185"/>
      <c r="CR7" s="185">
        <v>22</v>
      </c>
      <c r="CS7" s="185"/>
      <c r="CT7" s="185"/>
      <c r="CU7" s="185"/>
      <c r="CV7" s="185"/>
      <c r="CW7" s="185">
        <v>23</v>
      </c>
      <c r="CX7" s="185"/>
      <c r="CY7" s="185"/>
      <c r="CZ7" s="185"/>
      <c r="DA7" s="185"/>
      <c r="DB7" s="185">
        <v>24</v>
      </c>
      <c r="DC7" s="185"/>
      <c r="DD7" s="185"/>
      <c r="DE7" s="185"/>
      <c r="DF7" s="185"/>
      <c r="DG7" s="185">
        <v>25</v>
      </c>
      <c r="DH7" s="185"/>
      <c r="DI7" s="185"/>
      <c r="DJ7" s="185"/>
      <c r="DK7" s="185"/>
      <c r="DL7" s="185">
        <v>26</v>
      </c>
      <c r="DM7" s="185"/>
      <c r="DN7" s="185"/>
      <c r="DO7" s="185"/>
      <c r="DP7" s="185">
        <v>27</v>
      </c>
      <c r="DQ7" s="185"/>
      <c r="DR7" s="185"/>
      <c r="DS7" s="185"/>
      <c r="DT7" s="185">
        <v>28</v>
      </c>
      <c r="DU7" s="185"/>
      <c r="DV7" s="185"/>
      <c r="DW7" s="185"/>
      <c r="DX7" s="185"/>
      <c r="DY7" s="185">
        <v>29</v>
      </c>
      <c r="DZ7" s="185"/>
      <c r="EA7" s="185"/>
      <c r="EB7" s="185"/>
      <c r="EC7" s="185"/>
      <c r="ED7" s="185">
        <v>30</v>
      </c>
      <c r="EE7" s="185"/>
      <c r="EF7" s="185"/>
      <c r="EG7" s="185"/>
      <c r="EH7" s="185"/>
      <c r="EI7" s="185">
        <v>31</v>
      </c>
      <c r="EJ7" s="185"/>
      <c r="EK7" s="185"/>
      <c r="EL7" s="185"/>
      <c r="EM7" s="185"/>
      <c r="EN7" s="185">
        <v>32</v>
      </c>
      <c r="EO7" s="185"/>
      <c r="EP7" s="185"/>
      <c r="EQ7" s="185"/>
      <c r="ER7" s="185">
        <v>33</v>
      </c>
      <c r="ES7" s="185"/>
      <c r="ET7" s="185"/>
      <c r="EU7" s="185"/>
      <c r="EV7" s="185"/>
      <c r="EW7" s="185"/>
      <c r="EX7" s="185"/>
      <c r="EY7" s="185"/>
      <c r="EZ7" s="185">
        <v>34</v>
      </c>
      <c r="FA7" s="185"/>
      <c r="FB7" s="185"/>
      <c r="FC7" s="185"/>
      <c r="FD7" s="185"/>
      <c r="FE7" s="185"/>
      <c r="FF7" s="185">
        <v>35</v>
      </c>
      <c r="FG7" s="185"/>
      <c r="FH7" s="185"/>
      <c r="FI7" s="185"/>
      <c r="FJ7" s="185"/>
      <c r="FK7" s="185"/>
      <c r="FL7" s="140">
        <v>36</v>
      </c>
      <c r="FM7" s="141"/>
      <c r="FN7" s="142"/>
    </row>
    <row r="8" spans="1:170" s="83" customFormat="1" ht="84" customHeight="1">
      <c r="A8" s="149" t="s">
        <v>356</v>
      </c>
      <c r="B8" s="150"/>
      <c r="C8" s="150"/>
      <c r="D8" s="151"/>
      <c r="E8" s="135" t="s">
        <v>436</v>
      </c>
      <c r="F8" s="136"/>
      <c r="G8" s="136"/>
      <c r="H8" s="136"/>
      <c r="I8" s="136"/>
      <c r="J8" s="81"/>
      <c r="K8" s="82"/>
      <c r="L8" s="146" t="s">
        <v>378</v>
      </c>
      <c r="M8" s="147"/>
      <c r="N8" s="147"/>
      <c r="O8" s="147"/>
      <c r="P8" s="147"/>
      <c r="Q8" s="148"/>
      <c r="R8" s="152"/>
      <c r="S8" s="153"/>
      <c r="T8" s="153"/>
      <c r="U8" s="153"/>
      <c r="V8" s="154"/>
      <c r="W8" s="146"/>
      <c r="X8" s="147"/>
      <c r="Y8" s="147"/>
      <c r="Z8" s="147"/>
      <c r="AA8" s="148"/>
      <c r="AB8" s="146" t="s">
        <v>438</v>
      </c>
      <c r="AC8" s="147"/>
      <c r="AD8" s="147"/>
      <c r="AE8" s="147"/>
      <c r="AF8" s="148"/>
      <c r="AG8" s="146">
        <v>1</v>
      </c>
      <c r="AH8" s="147"/>
      <c r="AI8" s="147"/>
      <c r="AJ8" s="147"/>
      <c r="AK8" s="148"/>
      <c r="AL8" s="146">
        <v>1</v>
      </c>
      <c r="AM8" s="147"/>
      <c r="AN8" s="147"/>
      <c r="AO8" s="147"/>
      <c r="AP8" s="148"/>
      <c r="AQ8" s="146"/>
      <c r="AR8" s="147"/>
      <c r="AS8" s="147"/>
      <c r="AT8" s="148"/>
      <c r="AU8" s="146"/>
      <c r="AV8" s="147"/>
      <c r="AW8" s="147"/>
      <c r="AX8" s="148"/>
      <c r="AY8" s="146"/>
      <c r="AZ8" s="147"/>
      <c r="BA8" s="147"/>
      <c r="BB8" s="148"/>
      <c r="BC8" s="146"/>
      <c r="BD8" s="147"/>
      <c r="BE8" s="147"/>
      <c r="BF8" s="148"/>
      <c r="BG8" s="146"/>
      <c r="BH8" s="147"/>
      <c r="BI8" s="147"/>
      <c r="BJ8" s="148"/>
      <c r="BK8" s="146"/>
      <c r="BL8" s="147"/>
      <c r="BM8" s="147"/>
      <c r="BN8" s="148"/>
      <c r="BO8" s="146"/>
      <c r="BP8" s="147"/>
      <c r="BQ8" s="147"/>
      <c r="BR8" s="148"/>
      <c r="BS8" s="146"/>
      <c r="BT8" s="147"/>
      <c r="BU8" s="147"/>
      <c r="BV8" s="147"/>
      <c r="BW8" s="148"/>
      <c r="BX8" s="146"/>
      <c r="BY8" s="147"/>
      <c r="BZ8" s="147"/>
      <c r="CA8" s="148"/>
      <c r="CB8" s="146"/>
      <c r="CC8" s="147"/>
      <c r="CD8" s="147"/>
      <c r="CE8" s="148"/>
      <c r="CF8" s="146">
        <v>1</v>
      </c>
      <c r="CG8" s="147"/>
      <c r="CH8" s="147"/>
      <c r="CI8" s="148"/>
      <c r="CJ8" s="146"/>
      <c r="CK8" s="147"/>
      <c r="CL8" s="147"/>
      <c r="CM8" s="148"/>
      <c r="CN8" s="135">
        <v>1811</v>
      </c>
      <c r="CO8" s="136"/>
      <c r="CP8" s="136"/>
      <c r="CQ8" s="137"/>
      <c r="CR8" s="146">
        <v>85</v>
      </c>
      <c r="CS8" s="147"/>
      <c r="CT8" s="147"/>
      <c r="CU8" s="147"/>
      <c r="CV8" s="148"/>
      <c r="CW8" s="146"/>
      <c r="CX8" s="147"/>
      <c r="CY8" s="147"/>
      <c r="CZ8" s="147"/>
      <c r="DA8" s="148"/>
      <c r="DB8" s="146"/>
      <c r="DC8" s="147"/>
      <c r="DD8" s="147"/>
      <c r="DE8" s="147"/>
      <c r="DF8" s="148"/>
      <c r="DG8" s="135">
        <f>CF8+CN8+CR8</f>
        <v>1897</v>
      </c>
      <c r="DH8" s="136"/>
      <c r="DI8" s="136"/>
      <c r="DJ8" s="136"/>
      <c r="DK8" s="137"/>
      <c r="DL8" s="146"/>
      <c r="DM8" s="147"/>
      <c r="DN8" s="147"/>
      <c r="DO8" s="148"/>
      <c r="DP8" s="146"/>
      <c r="DQ8" s="147"/>
      <c r="DR8" s="147"/>
      <c r="DS8" s="148"/>
      <c r="DT8" s="135">
        <v>1897</v>
      </c>
      <c r="DU8" s="136"/>
      <c r="DV8" s="136"/>
      <c r="DW8" s="136"/>
      <c r="DX8" s="137"/>
      <c r="DY8" s="143" t="s">
        <v>439</v>
      </c>
      <c r="DZ8" s="144"/>
      <c r="EA8" s="144"/>
      <c r="EB8" s="144"/>
      <c r="EC8" s="145"/>
      <c r="ED8" s="143" t="s">
        <v>440</v>
      </c>
      <c r="EE8" s="144"/>
      <c r="EF8" s="144"/>
      <c r="EG8" s="144"/>
      <c r="EH8" s="145"/>
      <c r="EI8" s="143" t="s">
        <v>440</v>
      </c>
      <c r="EJ8" s="144"/>
      <c r="EK8" s="144"/>
      <c r="EL8" s="144"/>
      <c r="EM8" s="145"/>
      <c r="EN8" s="132">
        <v>1.17</v>
      </c>
      <c r="EO8" s="133"/>
      <c r="EP8" s="133"/>
      <c r="EQ8" s="134"/>
      <c r="ER8" s="135">
        <v>0.67</v>
      </c>
      <c r="ES8" s="136"/>
      <c r="ET8" s="136"/>
      <c r="EU8" s="136"/>
      <c r="EV8" s="136"/>
      <c r="EW8" s="136"/>
      <c r="EX8" s="136"/>
      <c r="EY8" s="137"/>
      <c r="EZ8" s="143" t="s">
        <v>445</v>
      </c>
      <c r="FA8" s="144"/>
      <c r="FB8" s="144"/>
      <c r="FC8" s="144"/>
      <c r="FD8" s="144"/>
      <c r="FE8" s="145"/>
      <c r="FF8" s="131"/>
      <c r="FG8" s="131"/>
      <c r="FH8" s="131"/>
      <c r="FI8" s="84"/>
      <c r="FJ8" s="84"/>
      <c r="FK8" s="85"/>
      <c r="FL8" s="135">
        <f>ER8*EN8</f>
        <v>0.7839</v>
      </c>
      <c r="FM8" s="136"/>
      <c r="FN8" s="137"/>
    </row>
    <row r="9" spans="1:170" s="83" customFormat="1" ht="78" customHeight="1">
      <c r="A9" s="149" t="s">
        <v>357</v>
      </c>
      <c r="B9" s="150"/>
      <c r="C9" s="150"/>
      <c r="D9" s="151"/>
      <c r="E9" s="198" t="s">
        <v>620</v>
      </c>
      <c r="F9" s="199"/>
      <c r="G9" s="199"/>
      <c r="H9" s="199"/>
      <c r="I9" s="199"/>
      <c r="J9" s="86"/>
      <c r="K9" s="87"/>
      <c r="L9" s="155" t="s">
        <v>378</v>
      </c>
      <c r="M9" s="156"/>
      <c r="N9" s="156"/>
      <c r="O9" s="156"/>
      <c r="P9" s="156"/>
      <c r="Q9" s="157"/>
      <c r="R9" s="88"/>
      <c r="S9" s="89"/>
      <c r="T9" s="89"/>
      <c r="U9" s="89"/>
      <c r="V9" s="90"/>
      <c r="W9" s="91"/>
      <c r="X9" s="92"/>
      <c r="Y9" s="92"/>
      <c r="Z9" s="92"/>
      <c r="AA9" s="93"/>
      <c r="AB9" s="146" t="s">
        <v>441</v>
      </c>
      <c r="AC9" s="147"/>
      <c r="AD9" s="147"/>
      <c r="AE9" s="147"/>
      <c r="AF9" s="148"/>
      <c r="AG9" s="146">
        <v>1</v>
      </c>
      <c r="AH9" s="147"/>
      <c r="AI9" s="147"/>
      <c r="AJ9" s="147"/>
      <c r="AK9" s="148"/>
      <c r="AL9" s="146">
        <v>1</v>
      </c>
      <c r="AM9" s="147"/>
      <c r="AN9" s="147"/>
      <c r="AO9" s="147"/>
      <c r="AP9" s="148"/>
      <c r="AQ9" s="91"/>
      <c r="AR9" s="92"/>
      <c r="AS9" s="92"/>
      <c r="AT9" s="93"/>
      <c r="AU9" s="91"/>
      <c r="AV9" s="92"/>
      <c r="AW9" s="92"/>
      <c r="AX9" s="93"/>
      <c r="AY9" s="91"/>
      <c r="AZ9" s="92"/>
      <c r="BA9" s="92"/>
      <c r="BB9" s="93"/>
      <c r="BC9" s="91"/>
      <c r="BD9" s="92"/>
      <c r="BE9" s="92"/>
      <c r="BF9" s="93"/>
      <c r="BG9" s="91"/>
      <c r="BH9" s="92"/>
      <c r="BI9" s="92"/>
      <c r="BJ9" s="93"/>
      <c r="BK9" s="91"/>
      <c r="BL9" s="92"/>
      <c r="BM9" s="92"/>
      <c r="BN9" s="93"/>
      <c r="BO9" s="91"/>
      <c r="BP9" s="92"/>
      <c r="BQ9" s="92"/>
      <c r="BR9" s="93"/>
      <c r="BS9" s="91"/>
      <c r="BT9" s="92"/>
      <c r="BU9" s="92"/>
      <c r="BV9" s="92"/>
      <c r="BW9" s="93"/>
      <c r="BX9" s="91"/>
      <c r="BY9" s="92"/>
      <c r="BZ9" s="92"/>
      <c r="CA9" s="93"/>
      <c r="CB9" s="91"/>
      <c r="CC9" s="92"/>
      <c r="CD9" s="92"/>
      <c r="CE9" s="93"/>
      <c r="CF9" s="146">
        <v>2</v>
      </c>
      <c r="CG9" s="147"/>
      <c r="CH9" s="147"/>
      <c r="CI9" s="148"/>
      <c r="CJ9" s="91"/>
      <c r="CK9" s="92"/>
      <c r="CL9" s="92"/>
      <c r="CM9" s="93"/>
      <c r="CN9" s="135">
        <v>1126</v>
      </c>
      <c r="CO9" s="136"/>
      <c r="CP9" s="136"/>
      <c r="CQ9" s="137"/>
      <c r="CR9" s="135">
        <v>39</v>
      </c>
      <c r="CS9" s="136"/>
      <c r="CT9" s="136"/>
      <c r="CU9" s="136"/>
      <c r="CV9" s="137"/>
      <c r="CW9" s="146"/>
      <c r="CX9" s="147"/>
      <c r="CY9" s="147"/>
      <c r="CZ9" s="147"/>
      <c r="DA9" s="148"/>
      <c r="DB9" s="91"/>
      <c r="DC9" s="92"/>
      <c r="DD9" s="92"/>
      <c r="DE9" s="92"/>
      <c r="DF9" s="93"/>
      <c r="DG9" s="135">
        <f>CF9+CN9+CR9+CW9</f>
        <v>1167</v>
      </c>
      <c r="DH9" s="136"/>
      <c r="DI9" s="136"/>
      <c r="DJ9" s="136"/>
      <c r="DK9" s="137"/>
      <c r="DL9" s="91"/>
      <c r="DM9" s="92"/>
      <c r="DN9" s="92"/>
      <c r="DO9" s="93"/>
      <c r="DP9" s="91"/>
      <c r="DQ9" s="92"/>
      <c r="DR9" s="92"/>
      <c r="DS9" s="93"/>
      <c r="DT9" s="135">
        <f>DG9+DN9</f>
        <v>1167</v>
      </c>
      <c r="DU9" s="136"/>
      <c r="DV9" s="136"/>
      <c r="DW9" s="136"/>
      <c r="DX9" s="137"/>
      <c r="DY9" s="143" t="s">
        <v>442</v>
      </c>
      <c r="DZ9" s="144"/>
      <c r="EA9" s="144"/>
      <c r="EB9" s="144"/>
      <c r="EC9" s="145"/>
      <c r="ED9" s="143" t="s">
        <v>443</v>
      </c>
      <c r="EE9" s="144"/>
      <c r="EF9" s="144"/>
      <c r="EG9" s="144"/>
      <c r="EH9" s="145"/>
      <c r="EI9" s="143" t="s">
        <v>443</v>
      </c>
      <c r="EJ9" s="144"/>
      <c r="EK9" s="144"/>
      <c r="EL9" s="144"/>
      <c r="EM9" s="145"/>
      <c r="EN9" s="132">
        <v>1.017</v>
      </c>
      <c r="EO9" s="133"/>
      <c r="EP9" s="133"/>
      <c r="EQ9" s="134"/>
      <c r="ER9" s="135">
        <v>0.67</v>
      </c>
      <c r="ES9" s="136"/>
      <c r="ET9" s="136"/>
      <c r="EU9" s="136"/>
      <c r="EV9" s="136"/>
      <c r="EW9" s="136"/>
      <c r="EX9" s="136"/>
      <c r="EY9" s="137"/>
      <c r="EZ9" s="143" t="s">
        <v>445</v>
      </c>
      <c r="FA9" s="144"/>
      <c r="FB9" s="144"/>
      <c r="FC9" s="144"/>
      <c r="FD9" s="144"/>
      <c r="FE9" s="145"/>
      <c r="FF9" s="131"/>
      <c r="FG9" s="131"/>
      <c r="FH9" s="131"/>
      <c r="FI9" s="94"/>
      <c r="FJ9" s="94"/>
      <c r="FK9" s="95"/>
      <c r="FL9" s="135">
        <f aca="true" t="shared" si="0" ref="FL9:FL72">ER9*EN9</f>
        <v>0.6813899999999999</v>
      </c>
      <c r="FM9" s="136"/>
      <c r="FN9" s="137"/>
    </row>
    <row r="10" spans="1:170" s="83" customFormat="1" ht="70.5" customHeight="1">
      <c r="A10" s="149" t="s">
        <v>358</v>
      </c>
      <c r="B10" s="150"/>
      <c r="C10" s="150"/>
      <c r="D10" s="151"/>
      <c r="E10" s="200"/>
      <c r="F10" s="201"/>
      <c r="G10" s="201"/>
      <c r="H10" s="201"/>
      <c r="I10" s="201"/>
      <c r="J10" s="86"/>
      <c r="K10" s="87"/>
      <c r="L10" s="146" t="s">
        <v>444</v>
      </c>
      <c r="M10" s="147"/>
      <c r="N10" s="147"/>
      <c r="O10" s="147"/>
      <c r="P10" s="147"/>
      <c r="Q10" s="148"/>
      <c r="R10" s="88"/>
      <c r="S10" s="89"/>
      <c r="T10" s="89"/>
      <c r="U10" s="89"/>
      <c r="V10" s="90"/>
      <c r="W10" s="91"/>
      <c r="X10" s="92"/>
      <c r="Y10" s="92"/>
      <c r="Z10" s="92"/>
      <c r="AA10" s="93"/>
      <c r="AB10" s="146" t="s">
        <v>446</v>
      </c>
      <c r="AC10" s="147"/>
      <c r="AD10" s="147"/>
      <c r="AE10" s="147"/>
      <c r="AF10" s="148"/>
      <c r="AG10" s="146">
        <v>1</v>
      </c>
      <c r="AH10" s="147"/>
      <c r="AI10" s="147"/>
      <c r="AJ10" s="147"/>
      <c r="AK10" s="148"/>
      <c r="AL10" s="146">
        <v>1</v>
      </c>
      <c r="AM10" s="147"/>
      <c r="AN10" s="147"/>
      <c r="AO10" s="147"/>
      <c r="AP10" s="148"/>
      <c r="AQ10" s="91"/>
      <c r="AR10" s="92"/>
      <c r="AS10" s="92"/>
      <c r="AT10" s="93"/>
      <c r="AU10" s="91"/>
      <c r="AV10" s="92"/>
      <c r="AW10" s="92"/>
      <c r="AX10" s="93"/>
      <c r="AY10" s="91"/>
      <c r="AZ10" s="92"/>
      <c r="BA10" s="92"/>
      <c r="BB10" s="93"/>
      <c r="BC10" s="91"/>
      <c r="BD10" s="92"/>
      <c r="BE10" s="92"/>
      <c r="BF10" s="93"/>
      <c r="BG10" s="91"/>
      <c r="BH10" s="92"/>
      <c r="BI10" s="92"/>
      <c r="BJ10" s="93"/>
      <c r="BK10" s="91"/>
      <c r="BL10" s="92"/>
      <c r="BM10" s="92"/>
      <c r="BN10" s="93"/>
      <c r="BO10" s="91"/>
      <c r="BP10" s="92"/>
      <c r="BQ10" s="92"/>
      <c r="BR10" s="93"/>
      <c r="BS10" s="91"/>
      <c r="BT10" s="92"/>
      <c r="BU10" s="92"/>
      <c r="BV10" s="92"/>
      <c r="BW10" s="93"/>
      <c r="BX10" s="91"/>
      <c r="BY10" s="92"/>
      <c r="BZ10" s="92"/>
      <c r="CA10" s="93"/>
      <c r="CB10" s="91"/>
      <c r="CC10" s="92"/>
      <c r="CD10" s="92"/>
      <c r="CE10" s="93"/>
      <c r="CF10" s="146">
        <v>0</v>
      </c>
      <c r="CG10" s="147"/>
      <c r="CH10" s="147"/>
      <c r="CI10" s="148"/>
      <c r="CJ10" s="91"/>
      <c r="CK10" s="92"/>
      <c r="CL10" s="92"/>
      <c r="CM10" s="93"/>
      <c r="CN10" s="135">
        <v>11</v>
      </c>
      <c r="CO10" s="136"/>
      <c r="CP10" s="136"/>
      <c r="CQ10" s="137"/>
      <c r="CR10" s="146">
        <v>1</v>
      </c>
      <c r="CS10" s="147"/>
      <c r="CT10" s="147"/>
      <c r="CU10" s="147"/>
      <c r="CV10" s="148"/>
      <c r="CW10" s="91"/>
      <c r="CX10" s="92"/>
      <c r="CY10" s="92"/>
      <c r="CZ10" s="92"/>
      <c r="DA10" s="93"/>
      <c r="DB10" s="91"/>
      <c r="DC10" s="92"/>
      <c r="DD10" s="92"/>
      <c r="DE10" s="92"/>
      <c r="DF10" s="93"/>
      <c r="DG10" s="135">
        <f>CF10+CN10+CR10</f>
        <v>12</v>
      </c>
      <c r="DH10" s="136"/>
      <c r="DI10" s="136"/>
      <c r="DJ10" s="136"/>
      <c r="DK10" s="137"/>
      <c r="DL10" s="91"/>
      <c r="DM10" s="92"/>
      <c r="DN10" s="92"/>
      <c r="DO10" s="93"/>
      <c r="DP10" s="91"/>
      <c r="DQ10" s="92"/>
      <c r="DR10" s="92"/>
      <c r="DS10" s="93"/>
      <c r="DT10" s="135">
        <f>CF10+CN10+CR10</f>
        <v>12</v>
      </c>
      <c r="DU10" s="136"/>
      <c r="DV10" s="136"/>
      <c r="DW10" s="136"/>
      <c r="DX10" s="137"/>
      <c r="DY10" s="143" t="s">
        <v>447</v>
      </c>
      <c r="DZ10" s="144"/>
      <c r="EA10" s="144"/>
      <c r="EB10" s="144"/>
      <c r="EC10" s="145"/>
      <c r="ED10" s="143" t="s">
        <v>448</v>
      </c>
      <c r="EE10" s="144"/>
      <c r="EF10" s="144"/>
      <c r="EG10" s="144"/>
      <c r="EH10" s="145"/>
      <c r="EI10" s="143" t="s">
        <v>448</v>
      </c>
      <c r="EJ10" s="144"/>
      <c r="EK10" s="144"/>
      <c r="EL10" s="144"/>
      <c r="EM10" s="145"/>
      <c r="EN10" s="132">
        <v>0.391</v>
      </c>
      <c r="EO10" s="133"/>
      <c r="EP10" s="133"/>
      <c r="EQ10" s="134"/>
      <c r="ER10" s="135">
        <v>0.06</v>
      </c>
      <c r="ES10" s="136"/>
      <c r="ET10" s="136"/>
      <c r="EU10" s="136"/>
      <c r="EV10" s="136"/>
      <c r="EW10" s="136"/>
      <c r="EX10" s="136"/>
      <c r="EY10" s="137"/>
      <c r="EZ10" s="143" t="s">
        <v>445</v>
      </c>
      <c r="FA10" s="144"/>
      <c r="FB10" s="144"/>
      <c r="FC10" s="144"/>
      <c r="FD10" s="144"/>
      <c r="FE10" s="145"/>
      <c r="FF10" s="131"/>
      <c r="FG10" s="131"/>
      <c r="FH10" s="131"/>
      <c r="FI10" s="94"/>
      <c r="FJ10" s="94"/>
      <c r="FK10" s="95"/>
      <c r="FL10" s="135">
        <f t="shared" si="0"/>
        <v>0.02346</v>
      </c>
      <c r="FM10" s="136"/>
      <c r="FN10" s="137"/>
    </row>
    <row r="11" spans="1:170" s="83" customFormat="1" ht="63" customHeight="1">
      <c r="A11" s="149" t="s">
        <v>359</v>
      </c>
      <c r="B11" s="150"/>
      <c r="C11" s="150"/>
      <c r="D11" s="151"/>
      <c r="E11" s="200"/>
      <c r="F11" s="201"/>
      <c r="G11" s="201"/>
      <c r="H11" s="201"/>
      <c r="I11" s="201"/>
      <c r="J11" s="86"/>
      <c r="K11" s="87"/>
      <c r="L11" s="146" t="s">
        <v>405</v>
      </c>
      <c r="M11" s="147"/>
      <c r="N11" s="147"/>
      <c r="O11" s="147"/>
      <c r="P11" s="147"/>
      <c r="Q11" s="148"/>
      <c r="R11" s="88"/>
      <c r="S11" s="89"/>
      <c r="T11" s="89"/>
      <c r="U11" s="89"/>
      <c r="V11" s="90"/>
      <c r="W11" s="91"/>
      <c r="X11" s="92"/>
      <c r="Y11" s="92"/>
      <c r="Z11" s="92"/>
      <c r="AA11" s="93"/>
      <c r="AB11" s="146" t="s">
        <v>449</v>
      </c>
      <c r="AC11" s="147"/>
      <c r="AD11" s="147"/>
      <c r="AE11" s="147"/>
      <c r="AF11" s="148"/>
      <c r="AG11" s="146">
        <v>1</v>
      </c>
      <c r="AH11" s="147"/>
      <c r="AI11" s="147"/>
      <c r="AJ11" s="147"/>
      <c r="AK11" s="148"/>
      <c r="AL11" s="146">
        <v>1</v>
      </c>
      <c r="AM11" s="147"/>
      <c r="AN11" s="147"/>
      <c r="AO11" s="147"/>
      <c r="AP11" s="148"/>
      <c r="AQ11" s="91"/>
      <c r="AR11" s="92"/>
      <c r="AS11" s="92"/>
      <c r="AT11" s="93"/>
      <c r="AU11" s="91"/>
      <c r="AV11" s="92"/>
      <c r="AW11" s="92"/>
      <c r="AX11" s="93"/>
      <c r="AY11" s="91"/>
      <c r="AZ11" s="92"/>
      <c r="BA11" s="92"/>
      <c r="BB11" s="93"/>
      <c r="BC11" s="91"/>
      <c r="BD11" s="92"/>
      <c r="BE11" s="92"/>
      <c r="BF11" s="93"/>
      <c r="BG11" s="91"/>
      <c r="BH11" s="92"/>
      <c r="BI11" s="92"/>
      <c r="BJ11" s="93"/>
      <c r="BK11" s="91"/>
      <c r="BL11" s="92"/>
      <c r="BM11" s="92"/>
      <c r="BN11" s="93"/>
      <c r="BO11" s="91"/>
      <c r="BP11" s="92"/>
      <c r="BQ11" s="92"/>
      <c r="BR11" s="93"/>
      <c r="BS11" s="91"/>
      <c r="BT11" s="92"/>
      <c r="BU11" s="92"/>
      <c r="BV11" s="92"/>
      <c r="BW11" s="93"/>
      <c r="BX11" s="91"/>
      <c r="BY11" s="92"/>
      <c r="BZ11" s="92"/>
      <c r="CA11" s="93"/>
      <c r="CB11" s="91"/>
      <c r="CC11" s="92"/>
      <c r="CD11" s="92"/>
      <c r="CE11" s="93"/>
      <c r="CF11" s="146">
        <v>1</v>
      </c>
      <c r="CG11" s="147"/>
      <c r="CH11" s="147"/>
      <c r="CI11" s="148"/>
      <c r="CJ11" s="91"/>
      <c r="CK11" s="92"/>
      <c r="CL11" s="92"/>
      <c r="CM11" s="93"/>
      <c r="CN11" s="135">
        <v>85</v>
      </c>
      <c r="CO11" s="136"/>
      <c r="CP11" s="136"/>
      <c r="CQ11" s="137"/>
      <c r="CR11" s="146">
        <v>3</v>
      </c>
      <c r="CS11" s="147"/>
      <c r="CT11" s="147"/>
      <c r="CU11" s="147"/>
      <c r="CV11" s="148"/>
      <c r="CW11" s="91"/>
      <c r="CX11" s="92"/>
      <c r="CY11" s="92"/>
      <c r="CZ11" s="92"/>
      <c r="DA11" s="93"/>
      <c r="DB11" s="91"/>
      <c r="DC11" s="92"/>
      <c r="DD11" s="92"/>
      <c r="DE11" s="92"/>
      <c r="DF11" s="93"/>
      <c r="DG11" s="135">
        <f>CF11+CN11+CR11+CW11</f>
        <v>89</v>
      </c>
      <c r="DH11" s="136"/>
      <c r="DI11" s="136"/>
      <c r="DJ11" s="136"/>
      <c r="DK11" s="137"/>
      <c r="DL11" s="91"/>
      <c r="DM11" s="92"/>
      <c r="DN11" s="92"/>
      <c r="DO11" s="93"/>
      <c r="DP11" s="91"/>
      <c r="DQ11" s="92"/>
      <c r="DR11" s="92"/>
      <c r="DS11" s="93"/>
      <c r="DT11" s="135">
        <f>CR11+CN11+CF11</f>
        <v>89</v>
      </c>
      <c r="DU11" s="136"/>
      <c r="DV11" s="136"/>
      <c r="DW11" s="136"/>
      <c r="DX11" s="137"/>
      <c r="DY11" s="143" t="s">
        <v>450</v>
      </c>
      <c r="DZ11" s="144"/>
      <c r="EA11" s="144"/>
      <c r="EB11" s="144"/>
      <c r="EC11" s="145"/>
      <c r="ED11" s="143" t="s">
        <v>451</v>
      </c>
      <c r="EE11" s="144"/>
      <c r="EF11" s="144"/>
      <c r="EG11" s="144"/>
      <c r="EH11" s="145"/>
      <c r="EI11" s="143" t="s">
        <v>451</v>
      </c>
      <c r="EJ11" s="144"/>
      <c r="EK11" s="144"/>
      <c r="EL11" s="144"/>
      <c r="EM11" s="145"/>
      <c r="EN11" s="132">
        <v>0.408</v>
      </c>
      <c r="EO11" s="133"/>
      <c r="EP11" s="133"/>
      <c r="EQ11" s="134"/>
      <c r="ER11" s="135">
        <v>0.01</v>
      </c>
      <c r="ES11" s="136"/>
      <c r="ET11" s="136"/>
      <c r="EU11" s="136"/>
      <c r="EV11" s="136"/>
      <c r="EW11" s="136"/>
      <c r="EX11" s="136"/>
      <c r="EY11" s="137"/>
      <c r="EZ11" s="143" t="s">
        <v>445</v>
      </c>
      <c r="FA11" s="144"/>
      <c r="FB11" s="144"/>
      <c r="FC11" s="144"/>
      <c r="FD11" s="144"/>
      <c r="FE11" s="145"/>
      <c r="FF11" s="131"/>
      <c r="FG11" s="131"/>
      <c r="FH11" s="131"/>
      <c r="FI11" s="94"/>
      <c r="FJ11" s="94"/>
      <c r="FK11" s="95"/>
      <c r="FL11" s="135">
        <f t="shared" si="0"/>
        <v>0.004079999999999999</v>
      </c>
      <c r="FM11" s="136"/>
      <c r="FN11" s="137"/>
    </row>
    <row r="12" spans="1:170" s="83" customFormat="1" ht="63" customHeight="1">
      <c r="A12" s="149" t="s">
        <v>360</v>
      </c>
      <c r="B12" s="150"/>
      <c r="C12" s="150"/>
      <c r="D12" s="151"/>
      <c r="E12" s="200"/>
      <c r="F12" s="201"/>
      <c r="G12" s="201"/>
      <c r="H12" s="201"/>
      <c r="I12" s="201"/>
      <c r="J12" s="86"/>
      <c r="K12" s="87"/>
      <c r="L12" s="146" t="s">
        <v>452</v>
      </c>
      <c r="M12" s="147"/>
      <c r="N12" s="147"/>
      <c r="O12" s="147"/>
      <c r="P12" s="147"/>
      <c r="Q12" s="148"/>
      <c r="R12" s="88"/>
      <c r="S12" s="89"/>
      <c r="T12" s="89"/>
      <c r="U12" s="89"/>
      <c r="V12" s="90"/>
      <c r="W12" s="91"/>
      <c r="X12" s="92"/>
      <c r="Y12" s="92"/>
      <c r="Z12" s="92"/>
      <c r="AA12" s="93"/>
      <c r="AB12" s="155" t="s">
        <v>471</v>
      </c>
      <c r="AC12" s="156"/>
      <c r="AD12" s="156"/>
      <c r="AE12" s="156"/>
      <c r="AF12" s="157"/>
      <c r="AG12" s="146">
        <v>1</v>
      </c>
      <c r="AH12" s="147"/>
      <c r="AI12" s="147"/>
      <c r="AJ12" s="147"/>
      <c r="AK12" s="148"/>
      <c r="AL12" s="146">
        <v>1</v>
      </c>
      <c r="AM12" s="147"/>
      <c r="AN12" s="147"/>
      <c r="AO12" s="147"/>
      <c r="AP12" s="148"/>
      <c r="AQ12" s="91"/>
      <c r="AR12" s="92"/>
      <c r="AS12" s="92"/>
      <c r="AT12" s="93"/>
      <c r="AU12" s="91"/>
      <c r="AV12" s="92"/>
      <c r="AW12" s="92"/>
      <c r="AX12" s="93"/>
      <c r="AY12" s="91"/>
      <c r="AZ12" s="92"/>
      <c r="BA12" s="92"/>
      <c r="BB12" s="93"/>
      <c r="BC12" s="91"/>
      <c r="BD12" s="92"/>
      <c r="BE12" s="92"/>
      <c r="BF12" s="93"/>
      <c r="BG12" s="91"/>
      <c r="BH12" s="92"/>
      <c r="BI12" s="92"/>
      <c r="BJ12" s="93"/>
      <c r="BK12" s="91"/>
      <c r="BL12" s="92"/>
      <c r="BM12" s="92"/>
      <c r="BN12" s="93"/>
      <c r="BO12" s="91"/>
      <c r="BP12" s="92"/>
      <c r="BQ12" s="92"/>
      <c r="BR12" s="93"/>
      <c r="BS12" s="91"/>
      <c r="BT12" s="92"/>
      <c r="BU12" s="92"/>
      <c r="BV12" s="92"/>
      <c r="BW12" s="93"/>
      <c r="BX12" s="91"/>
      <c r="BY12" s="92"/>
      <c r="BZ12" s="92"/>
      <c r="CA12" s="93"/>
      <c r="CB12" s="91"/>
      <c r="CC12" s="92"/>
      <c r="CD12" s="92"/>
      <c r="CE12" s="93"/>
      <c r="CF12" s="146">
        <v>1</v>
      </c>
      <c r="CG12" s="147"/>
      <c r="CH12" s="147"/>
      <c r="CI12" s="148"/>
      <c r="CJ12" s="91"/>
      <c r="CK12" s="92"/>
      <c r="CL12" s="92"/>
      <c r="CM12" s="93"/>
      <c r="CN12" s="135">
        <v>1281</v>
      </c>
      <c r="CO12" s="136"/>
      <c r="CP12" s="136"/>
      <c r="CQ12" s="137"/>
      <c r="CR12" s="146">
        <v>55</v>
      </c>
      <c r="CS12" s="147"/>
      <c r="CT12" s="147"/>
      <c r="CU12" s="147"/>
      <c r="CV12" s="148"/>
      <c r="CW12" s="91"/>
      <c r="CX12" s="92"/>
      <c r="CY12" s="92"/>
      <c r="CZ12" s="92"/>
      <c r="DA12" s="93"/>
      <c r="DB12" s="91"/>
      <c r="DC12" s="92"/>
      <c r="DD12" s="92"/>
      <c r="DE12" s="92"/>
      <c r="DF12" s="93"/>
      <c r="DG12" s="135">
        <f>CF12+CN12+CR12+CW12</f>
        <v>1337</v>
      </c>
      <c r="DH12" s="136"/>
      <c r="DI12" s="136"/>
      <c r="DJ12" s="136"/>
      <c r="DK12" s="137"/>
      <c r="DL12" s="91"/>
      <c r="DM12" s="92"/>
      <c r="DN12" s="92"/>
      <c r="DO12" s="93"/>
      <c r="DP12" s="91"/>
      <c r="DQ12" s="92"/>
      <c r="DR12" s="92"/>
      <c r="DS12" s="93"/>
      <c r="DT12" s="135">
        <f>CR12+CN12+CF12</f>
        <v>1337</v>
      </c>
      <c r="DU12" s="136"/>
      <c r="DV12" s="136"/>
      <c r="DW12" s="136"/>
      <c r="DX12" s="137"/>
      <c r="DY12" s="143" t="s">
        <v>453</v>
      </c>
      <c r="DZ12" s="144"/>
      <c r="EA12" s="144"/>
      <c r="EB12" s="144"/>
      <c r="EC12" s="145"/>
      <c r="ED12" s="143" t="s">
        <v>454</v>
      </c>
      <c r="EE12" s="144"/>
      <c r="EF12" s="144"/>
      <c r="EG12" s="144"/>
      <c r="EH12" s="145"/>
      <c r="EI12" s="143" t="s">
        <v>454</v>
      </c>
      <c r="EJ12" s="144"/>
      <c r="EK12" s="144"/>
      <c r="EL12" s="144"/>
      <c r="EM12" s="145"/>
      <c r="EN12" s="132">
        <v>0.595</v>
      </c>
      <c r="EO12" s="133"/>
      <c r="EP12" s="133"/>
      <c r="EQ12" s="134"/>
      <c r="ER12" s="135">
        <v>0.37</v>
      </c>
      <c r="ES12" s="136"/>
      <c r="ET12" s="136"/>
      <c r="EU12" s="136"/>
      <c r="EV12" s="136"/>
      <c r="EW12" s="136"/>
      <c r="EX12" s="136"/>
      <c r="EY12" s="137"/>
      <c r="EZ12" s="143" t="s">
        <v>445</v>
      </c>
      <c r="FA12" s="144"/>
      <c r="FB12" s="144"/>
      <c r="FC12" s="144"/>
      <c r="FD12" s="144"/>
      <c r="FE12" s="145"/>
      <c r="FF12" s="131"/>
      <c r="FG12" s="131"/>
      <c r="FH12" s="131"/>
      <c r="FI12" s="94"/>
      <c r="FJ12" s="94"/>
      <c r="FK12" s="95"/>
      <c r="FL12" s="135">
        <f t="shared" si="0"/>
        <v>0.22014999999999998</v>
      </c>
      <c r="FM12" s="136"/>
      <c r="FN12" s="137"/>
    </row>
    <row r="13" spans="1:170" s="83" customFormat="1" ht="60.75" customHeight="1">
      <c r="A13" s="149" t="s">
        <v>437</v>
      </c>
      <c r="B13" s="150"/>
      <c r="C13" s="150"/>
      <c r="D13" s="151"/>
      <c r="E13" s="200"/>
      <c r="F13" s="201"/>
      <c r="G13" s="201"/>
      <c r="H13" s="201"/>
      <c r="I13" s="201"/>
      <c r="J13" s="86"/>
      <c r="K13" s="87"/>
      <c r="L13" s="146" t="s">
        <v>380</v>
      </c>
      <c r="M13" s="147"/>
      <c r="N13" s="147"/>
      <c r="O13" s="147"/>
      <c r="P13" s="147"/>
      <c r="Q13" s="148"/>
      <c r="R13" s="88"/>
      <c r="S13" s="89"/>
      <c r="T13" s="89"/>
      <c r="U13" s="89"/>
      <c r="V13" s="90"/>
      <c r="W13" s="91"/>
      <c r="X13" s="92"/>
      <c r="Y13" s="92"/>
      <c r="Z13" s="92"/>
      <c r="AA13" s="93"/>
      <c r="AB13" s="146" t="s">
        <v>457</v>
      </c>
      <c r="AC13" s="147"/>
      <c r="AD13" s="147"/>
      <c r="AE13" s="147"/>
      <c r="AF13" s="148"/>
      <c r="AG13" s="146">
        <v>1</v>
      </c>
      <c r="AH13" s="147"/>
      <c r="AI13" s="147"/>
      <c r="AJ13" s="147"/>
      <c r="AK13" s="148"/>
      <c r="AL13" s="146">
        <v>1</v>
      </c>
      <c r="AM13" s="147"/>
      <c r="AN13" s="147"/>
      <c r="AO13" s="147"/>
      <c r="AP13" s="148"/>
      <c r="AQ13" s="91"/>
      <c r="AR13" s="92"/>
      <c r="AS13" s="92"/>
      <c r="AT13" s="93"/>
      <c r="AU13" s="91"/>
      <c r="AV13" s="92"/>
      <c r="AW13" s="92"/>
      <c r="AX13" s="93"/>
      <c r="AY13" s="91"/>
      <c r="AZ13" s="92"/>
      <c r="BA13" s="92"/>
      <c r="BB13" s="93"/>
      <c r="BC13" s="91"/>
      <c r="BD13" s="92"/>
      <c r="BE13" s="92"/>
      <c r="BF13" s="93"/>
      <c r="BG13" s="91"/>
      <c r="BH13" s="92"/>
      <c r="BI13" s="92"/>
      <c r="BJ13" s="93"/>
      <c r="BK13" s="91"/>
      <c r="BL13" s="92"/>
      <c r="BM13" s="92"/>
      <c r="BN13" s="93"/>
      <c r="BO13" s="91"/>
      <c r="BP13" s="92"/>
      <c r="BQ13" s="92"/>
      <c r="BR13" s="93"/>
      <c r="BS13" s="91"/>
      <c r="BT13" s="92"/>
      <c r="BU13" s="92"/>
      <c r="BV13" s="92"/>
      <c r="BW13" s="93"/>
      <c r="BX13" s="91"/>
      <c r="BY13" s="92"/>
      <c r="BZ13" s="92"/>
      <c r="CA13" s="93"/>
      <c r="CB13" s="91"/>
      <c r="CC13" s="92"/>
      <c r="CD13" s="92"/>
      <c r="CE13" s="93"/>
      <c r="CF13" s="146">
        <v>3</v>
      </c>
      <c r="CG13" s="147"/>
      <c r="CH13" s="147"/>
      <c r="CI13" s="148"/>
      <c r="CJ13" s="91"/>
      <c r="CK13" s="92"/>
      <c r="CL13" s="92"/>
      <c r="CM13" s="93"/>
      <c r="CN13" s="135">
        <v>2011</v>
      </c>
      <c r="CO13" s="136"/>
      <c r="CP13" s="136"/>
      <c r="CQ13" s="137"/>
      <c r="CR13" s="146">
        <v>56</v>
      </c>
      <c r="CS13" s="147"/>
      <c r="CT13" s="147"/>
      <c r="CU13" s="147"/>
      <c r="CV13" s="148"/>
      <c r="CW13" s="91"/>
      <c r="CX13" s="92"/>
      <c r="CY13" s="92"/>
      <c r="CZ13" s="92"/>
      <c r="DA13" s="93"/>
      <c r="DB13" s="91"/>
      <c r="DC13" s="92"/>
      <c r="DD13" s="92"/>
      <c r="DE13" s="92"/>
      <c r="DF13" s="93"/>
      <c r="DG13" s="135">
        <f>CF13+CN13+CR13</f>
        <v>2070</v>
      </c>
      <c r="DH13" s="136"/>
      <c r="DI13" s="136"/>
      <c r="DJ13" s="136"/>
      <c r="DK13" s="137"/>
      <c r="DL13" s="91"/>
      <c r="DM13" s="92"/>
      <c r="DN13" s="92"/>
      <c r="DO13" s="93"/>
      <c r="DP13" s="91"/>
      <c r="DQ13" s="92"/>
      <c r="DR13" s="92"/>
      <c r="DS13" s="93"/>
      <c r="DT13" s="135">
        <v>2160</v>
      </c>
      <c r="DU13" s="136"/>
      <c r="DV13" s="136"/>
      <c r="DW13" s="136"/>
      <c r="DX13" s="137"/>
      <c r="DY13" s="143" t="s">
        <v>455</v>
      </c>
      <c r="DZ13" s="144"/>
      <c r="EA13" s="144"/>
      <c r="EB13" s="144"/>
      <c r="EC13" s="145"/>
      <c r="ED13" s="143" t="s">
        <v>456</v>
      </c>
      <c r="EE13" s="144"/>
      <c r="EF13" s="144"/>
      <c r="EG13" s="144"/>
      <c r="EH13" s="145"/>
      <c r="EI13" s="143" t="s">
        <v>456</v>
      </c>
      <c r="EJ13" s="144"/>
      <c r="EK13" s="144"/>
      <c r="EL13" s="144"/>
      <c r="EM13" s="145"/>
      <c r="EN13" s="132">
        <v>0.255</v>
      </c>
      <c r="EO13" s="133"/>
      <c r="EP13" s="133"/>
      <c r="EQ13" s="134"/>
      <c r="ER13" s="135">
        <v>0.15</v>
      </c>
      <c r="ES13" s="136"/>
      <c r="ET13" s="136"/>
      <c r="EU13" s="136"/>
      <c r="EV13" s="136"/>
      <c r="EW13" s="136"/>
      <c r="EX13" s="136"/>
      <c r="EY13" s="137"/>
      <c r="EZ13" s="143" t="s">
        <v>445</v>
      </c>
      <c r="FA13" s="144"/>
      <c r="FB13" s="144"/>
      <c r="FC13" s="144"/>
      <c r="FD13" s="144"/>
      <c r="FE13" s="145"/>
      <c r="FF13" s="131"/>
      <c r="FG13" s="131"/>
      <c r="FH13" s="131"/>
      <c r="FI13" s="94"/>
      <c r="FJ13" s="94"/>
      <c r="FK13" s="95"/>
      <c r="FL13" s="135">
        <f t="shared" si="0"/>
        <v>0.03825</v>
      </c>
      <c r="FM13" s="136"/>
      <c r="FN13" s="137"/>
    </row>
    <row r="14" spans="1:170" s="83" customFormat="1" ht="63" customHeight="1">
      <c r="A14" s="149" t="s">
        <v>361</v>
      </c>
      <c r="B14" s="150"/>
      <c r="C14" s="150"/>
      <c r="D14" s="151"/>
      <c r="E14" s="200"/>
      <c r="F14" s="201"/>
      <c r="G14" s="201"/>
      <c r="H14" s="201"/>
      <c r="I14" s="201"/>
      <c r="J14" s="86"/>
      <c r="K14" s="87"/>
      <c r="L14" s="146" t="s">
        <v>385</v>
      </c>
      <c r="M14" s="147"/>
      <c r="N14" s="147"/>
      <c r="O14" s="147"/>
      <c r="P14" s="147"/>
      <c r="Q14" s="148"/>
      <c r="R14" s="88"/>
      <c r="S14" s="89"/>
      <c r="T14" s="89"/>
      <c r="U14" s="89"/>
      <c r="V14" s="90"/>
      <c r="W14" s="91"/>
      <c r="X14" s="92"/>
      <c r="Y14" s="92"/>
      <c r="Z14" s="92"/>
      <c r="AA14" s="93"/>
      <c r="AB14" s="146" t="s">
        <v>458</v>
      </c>
      <c r="AC14" s="147"/>
      <c r="AD14" s="147"/>
      <c r="AE14" s="147"/>
      <c r="AF14" s="148"/>
      <c r="AG14" s="146">
        <v>1</v>
      </c>
      <c r="AH14" s="147"/>
      <c r="AI14" s="147"/>
      <c r="AJ14" s="147"/>
      <c r="AK14" s="148"/>
      <c r="AL14" s="146">
        <v>1</v>
      </c>
      <c r="AM14" s="147"/>
      <c r="AN14" s="147"/>
      <c r="AO14" s="147"/>
      <c r="AP14" s="148"/>
      <c r="AQ14" s="91"/>
      <c r="AR14" s="92"/>
      <c r="AS14" s="92"/>
      <c r="AT14" s="93"/>
      <c r="AU14" s="91"/>
      <c r="AV14" s="92"/>
      <c r="AW14" s="92"/>
      <c r="AX14" s="93"/>
      <c r="AY14" s="91"/>
      <c r="AZ14" s="92"/>
      <c r="BA14" s="92"/>
      <c r="BB14" s="93"/>
      <c r="BC14" s="91"/>
      <c r="BD14" s="92"/>
      <c r="BE14" s="92"/>
      <c r="BF14" s="93"/>
      <c r="BG14" s="91"/>
      <c r="BH14" s="92"/>
      <c r="BI14" s="92"/>
      <c r="BJ14" s="93"/>
      <c r="BK14" s="91"/>
      <c r="BL14" s="92"/>
      <c r="BM14" s="92"/>
      <c r="BN14" s="93"/>
      <c r="BO14" s="91"/>
      <c r="BP14" s="92"/>
      <c r="BQ14" s="92"/>
      <c r="BR14" s="93"/>
      <c r="BS14" s="91"/>
      <c r="BT14" s="92"/>
      <c r="BU14" s="92"/>
      <c r="BV14" s="92"/>
      <c r="BW14" s="93"/>
      <c r="BX14" s="91"/>
      <c r="BY14" s="92"/>
      <c r="BZ14" s="92"/>
      <c r="CA14" s="93"/>
      <c r="CB14" s="91"/>
      <c r="CC14" s="92"/>
      <c r="CD14" s="92"/>
      <c r="CE14" s="93"/>
      <c r="CF14" s="146">
        <v>2</v>
      </c>
      <c r="CG14" s="147"/>
      <c r="CH14" s="147"/>
      <c r="CI14" s="148"/>
      <c r="CJ14" s="91"/>
      <c r="CK14" s="92"/>
      <c r="CL14" s="92"/>
      <c r="CM14" s="93"/>
      <c r="CN14" s="135">
        <v>2321</v>
      </c>
      <c r="CO14" s="136"/>
      <c r="CP14" s="136"/>
      <c r="CQ14" s="137"/>
      <c r="CR14" s="146">
        <v>103</v>
      </c>
      <c r="CS14" s="147"/>
      <c r="CT14" s="147"/>
      <c r="CU14" s="147"/>
      <c r="CV14" s="148"/>
      <c r="CW14" s="91"/>
      <c r="CX14" s="92"/>
      <c r="CY14" s="92"/>
      <c r="CZ14" s="92"/>
      <c r="DA14" s="93"/>
      <c r="DB14" s="91"/>
      <c r="DC14" s="92"/>
      <c r="DD14" s="92"/>
      <c r="DE14" s="92"/>
      <c r="DF14" s="93"/>
      <c r="DG14" s="135">
        <f>CF14+CN14+CR14+CW14</f>
        <v>2426</v>
      </c>
      <c r="DH14" s="136"/>
      <c r="DI14" s="136"/>
      <c r="DJ14" s="136"/>
      <c r="DK14" s="137"/>
      <c r="DL14" s="91"/>
      <c r="DM14" s="92"/>
      <c r="DN14" s="92"/>
      <c r="DO14" s="93"/>
      <c r="DP14" s="91"/>
      <c r="DQ14" s="92"/>
      <c r="DR14" s="92"/>
      <c r="DS14" s="93"/>
      <c r="DT14" s="135">
        <f>DG14+DO14</f>
        <v>2426</v>
      </c>
      <c r="DU14" s="136"/>
      <c r="DV14" s="136"/>
      <c r="DW14" s="136"/>
      <c r="DX14" s="137"/>
      <c r="DY14" s="143" t="s">
        <v>459</v>
      </c>
      <c r="DZ14" s="144"/>
      <c r="EA14" s="144"/>
      <c r="EB14" s="144"/>
      <c r="EC14" s="145"/>
      <c r="ED14" s="143" t="s">
        <v>460</v>
      </c>
      <c r="EE14" s="144"/>
      <c r="EF14" s="144"/>
      <c r="EG14" s="144"/>
      <c r="EH14" s="145"/>
      <c r="EI14" s="143" t="s">
        <v>460</v>
      </c>
      <c r="EJ14" s="144"/>
      <c r="EK14" s="144"/>
      <c r="EL14" s="144"/>
      <c r="EM14" s="145"/>
      <c r="EN14" s="132">
        <v>0.952</v>
      </c>
      <c r="EO14" s="133"/>
      <c r="EP14" s="133"/>
      <c r="EQ14" s="134"/>
      <c r="ER14" s="135">
        <v>0.42</v>
      </c>
      <c r="ES14" s="136"/>
      <c r="ET14" s="136"/>
      <c r="EU14" s="136"/>
      <c r="EV14" s="136"/>
      <c r="EW14" s="136"/>
      <c r="EX14" s="136"/>
      <c r="EY14" s="137"/>
      <c r="EZ14" s="143" t="s">
        <v>445</v>
      </c>
      <c r="FA14" s="144"/>
      <c r="FB14" s="144"/>
      <c r="FC14" s="144"/>
      <c r="FD14" s="144"/>
      <c r="FE14" s="145"/>
      <c r="FF14" s="131"/>
      <c r="FG14" s="131"/>
      <c r="FH14" s="131"/>
      <c r="FI14" s="94"/>
      <c r="FJ14" s="94"/>
      <c r="FK14" s="95"/>
      <c r="FL14" s="135">
        <f t="shared" si="0"/>
        <v>0.39984</v>
      </c>
      <c r="FM14" s="136"/>
      <c r="FN14" s="137"/>
    </row>
    <row r="15" spans="1:170" s="83" customFormat="1" ht="63" customHeight="1">
      <c r="A15" s="149" t="s">
        <v>362</v>
      </c>
      <c r="B15" s="150"/>
      <c r="C15" s="150"/>
      <c r="D15" s="151"/>
      <c r="E15" s="200"/>
      <c r="F15" s="201"/>
      <c r="G15" s="201"/>
      <c r="H15" s="201"/>
      <c r="I15" s="201"/>
      <c r="J15" s="86"/>
      <c r="K15" s="87"/>
      <c r="L15" s="146" t="s">
        <v>385</v>
      </c>
      <c r="M15" s="147"/>
      <c r="N15" s="147"/>
      <c r="O15" s="147"/>
      <c r="P15" s="147"/>
      <c r="Q15" s="148"/>
      <c r="R15" s="88"/>
      <c r="S15" s="89"/>
      <c r="T15" s="89"/>
      <c r="U15" s="89"/>
      <c r="V15" s="90"/>
      <c r="W15" s="91"/>
      <c r="X15" s="92"/>
      <c r="Y15" s="92"/>
      <c r="Z15" s="92"/>
      <c r="AA15" s="93"/>
      <c r="AB15" s="146" t="s">
        <v>458</v>
      </c>
      <c r="AC15" s="147"/>
      <c r="AD15" s="147"/>
      <c r="AE15" s="147"/>
      <c r="AF15" s="148"/>
      <c r="AG15" s="146">
        <v>1</v>
      </c>
      <c r="AH15" s="147"/>
      <c r="AI15" s="147"/>
      <c r="AJ15" s="147"/>
      <c r="AK15" s="148"/>
      <c r="AL15" s="146">
        <v>1</v>
      </c>
      <c r="AM15" s="147"/>
      <c r="AN15" s="147"/>
      <c r="AO15" s="147"/>
      <c r="AP15" s="148"/>
      <c r="AQ15" s="91"/>
      <c r="AR15" s="92"/>
      <c r="AS15" s="92"/>
      <c r="AT15" s="93"/>
      <c r="AU15" s="91"/>
      <c r="AV15" s="92"/>
      <c r="AW15" s="92"/>
      <c r="AX15" s="93"/>
      <c r="AY15" s="91"/>
      <c r="AZ15" s="92"/>
      <c r="BA15" s="92"/>
      <c r="BB15" s="93"/>
      <c r="BC15" s="91"/>
      <c r="BD15" s="92"/>
      <c r="BE15" s="92"/>
      <c r="BF15" s="93"/>
      <c r="BG15" s="91"/>
      <c r="BH15" s="92"/>
      <c r="BI15" s="92"/>
      <c r="BJ15" s="93"/>
      <c r="BK15" s="91"/>
      <c r="BL15" s="92"/>
      <c r="BM15" s="92"/>
      <c r="BN15" s="93"/>
      <c r="BO15" s="91"/>
      <c r="BP15" s="92"/>
      <c r="BQ15" s="92"/>
      <c r="BR15" s="93"/>
      <c r="BS15" s="91"/>
      <c r="BT15" s="92"/>
      <c r="BU15" s="92"/>
      <c r="BV15" s="92"/>
      <c r="BW15" s="93"/>
      <c r="BX15" s="91"/>
      <c r="BY15" s="92"/>
      <c r="BZ15" s="92"/>
      <c r="CA15" s="93"/>
      <c r="CB15" s="91"/>
      <c r="CC15" s="92"/>
      <c r="CD15" s="92"/>
      <c r="CE15" s="93"/>
      <c r="CF15" s="146">
        <v>2</v>
      </c>
      <c r="CG15" s="147"/>
      <c r="CH15" s="147"/>
      <c r="CI15" s="148"/>
      <c r="CJ15" s="91"/>
      <c r="CK15" s="92"/>
      <c r="CL15" s="92"/>
      <c r="CM15" s="93"/>
      <c r="CN15" s="135">
        <v>2321</v>
      </c>
      <c r="CO15" s="136"/>
      <c r="CP15" s="136"/>
      <c r="CQ15" s="137"/>
      <c r="CR15" s="146">
        <v>103</v>
      </c>
      <c r="CS15" s="147"/>
      <c r="CT15" s="147"/>
      <c r="CU15" s="147"/>
      <c r="CV15" s="148"/>
      <c r="CW15" s="91"/>
      <c r="CX15" s="92"/>
      <c r="CY15" s="92"/>
      <c r="CZ15" s="92"/>
      <c r="DA15" s="93"/>
      <c r="DB15" s="91"/>
      <c r="DC15" s="92"/>
      <c r="DD15" s="92"/>
      <c r="DE15" s="92"/>
      <c r="DF15" s="93"/>
      <c r="DG15" s="135">
        <f>CF15+CN15+CR15+CW15</f>
        <v>2426</v>
      </c>
      <c r="DH15" s="136"/>
      <c r="DI15" s="136"/>
      <c r="DJ15" s="136"/>
      <c r="DK15" s="137"/>
      <c r="DL15" s="91"/>
      <c r="DM15" s="92"/>
      <c r="DN15" s="92"/>
      <c r="DO15" s="93"/>
      <c r="DP15" s="91"/>
      <c r="DQ15" s="92"/>
      <c r="DR15" s="92"/>
      <c r="DS15" s="93"/>
      <c r="DT15" s="135">
        <f>DG15+DO15</f>
        <v>2426</v>
      </c>
      <c r="DU15" s="136"/>
      <c r="DV15" s="136"/>
      <c r="DW15" s="136"/>
      <c r="DX15" s="137"/>
      <c r="DY15" s="143" t="s">
        <v>461</v>
      </c>
      <c r="DZ15" s="144"/>
      <c r="EA15" s="144"/>
      <c r="EB15" s="144"/>
      <c r="EC15" s="145"/>
      <c r="ED15" s="143" t="s">
        <v>462</v>
      </c>
      <c r="EE15" s="144"/>
      <c r="EF15" s="144"/>
      <c r="EG15" s="144"/>
      <c r="EH15" s="145"/>
      <c r="EI15" s="143" t="s">
        <v>462</v>
      </c>
      <c r="EJ15" s="144"/>
      <c r="EK15" s="144"/>
      <c r="EL15" s="144"/>
      <c r="EM15" s="145"/>
      <c r="EN15" s="132">
        <v>0.85</v>
      </c>
      <c r="EO15" s="133"/>
      <c r="EP15" s="133"/>
      <c r="EQ15" s="134"/>
      <c r="ER15" s="135">
        <v>0.42</v>
      </c>
      <c r="ES15" s="136"/>
      <c r="ET15" s="136"/>
      <c r="EU15" s="136"/>
      <c r="EV15" s="136"/>
      <c r="EW15" s="136"/>
      <c r="EX15" s="136"/>
      <c r="EY15" s="137"/>
      <c r="EZ15" s="143" t="s">
        <v>445</v>
      </c>
      <c r="FA15" s="144"/>
      <c r="FB15" s="144"/>
      <c r="FC15" s="144"/>
      <c r="FD15" s="144"/>
      <c r="FE15" s="145"/>
      <c r="FF15" s="131"/>
      <c r="FG15" s="131"/>
      <c r="FH15" s="131"/>
      <c r="FI15" s="94"/>
      <c r="FJ15" s="94"/>
      <c r="FK15" s="95"/>
      <c r="FL15" s="135">
        <f t="shared" si="0"/>
        <v>0.357</v>
      </c>
      <c r="FM15" s="136"/>
      <c r="FN15" s="137"/>
    </row>
    <row r="16" spans="1:170" s="83" customFormat="1" ht="63" customHeight="1">
      <c r="A16" s="149" t="s">
        <v>363</v>
      </c>
      <c r="B16" s="150"/>
      <c r="C16" s="150"/>
      <c r="D16" s="151"/>
      <c r="E16" s="198" t="s">
        <v>620</v>
      </c>
      <c r="F16" s="199"/>
      <c r="G16" s="199"/>
      <c r="H16" s="199"/>
      <c r="I16" s="199"/>
      <c r="J16" s="86"/>
      <c r="K16" s="87"/>
      <c r="L16" s="146" t="s">
        <v>430</v>
      </c>
      <c r="M16" s="147"/>
      <c r="N16" s="147"/>
      <c r="O16" s="147"/>
      <c r="P16" s="147"/>
      <c r="Q16" s="148"/>
      <c r="R16" s="88"/>
      <c r="S16" s="89"/>
      <c r="T16" s="89"/>
      <c r="U16" s="89"/>
      <c r="V16" s="90"/>
      <c r="W16" s="91"/>
      <c r="X16" s="92"/>
      <c r="Y16" s="92"/>
      <c r="Z16" s="92"/>
      <c r="AA16" s="93"/>
      <c r="AB16" s="146" t="s">
        <v>637</v>
      </c>
      <c r="AC16" s="147"/>
      <c r="AD16" s="147"/>
      <c r="AE16" s="147"/>
      <c r="AF16" s="148"/>
      <c r="AG16" s="146">
        <v>1</v>
      </c>
      <c r="AH16" s="147"/>
      <c r="AI16" s="147"/>
      <c r="AJ16" s="147"/>
      <c r="AK16" s="148"/>
      <c r="AL16" s="146">
        <v>1</v>
      </c>
      <c r="AM16" s="147"/>
      <c r="AN16" s="147"/>
      <c r="AO16" s="147"/>
      <c r="AP16" s="148"/>
      <c r="AQ16" s="91"/>
      <c r="AR16" s="92"/>
      <c r="AS16" s="92"/>
      <c r="AT16" s="93"/>
      <c r="AU16" s="91"/>
      <c r="AV16" s="92"/>
      <c r="AW16" s="92"/>
      <c r="AX16" s="93"/>
      <c r="AY16" s="91"/>
      <c r="AZ16" s="92"/>
      <c r="BA16" s="92"/>
      <c r="BB16" s="93"/>
      <c r="BC16" s="91"/>
      <c r="BD16" s="92"/>
      <c r="BE16" s="92"/>
      <c r="BF16" s="93"/>
      <c r="BG16" s="91"/>
      <c r="BH16" s="92"/>
      <c r="BI16" s="92"/>
      <c r="BJ16" s="93"/>
      <c r="BK16" s="91"/>
      <c r="BL16" s="92"/>
      <c r="BM16" s="92"/>
      <c r="BN16" s="93"/>
      <c r="BO16" s="91"/>
      <c r="BP16" s="92"/>
      <c r="BQ16" s="92"/>
      <c r="BR16" s="93"/>
      <c r="BS16" s="91"/>
      <c r="BT16" s="92"/>
      <c r="BU16" s="92"/>
      <c r="BV16" s="92"/>
      <c r="BW16" s="93"/>
      <c r="BX16" s="91"/>
      <c r="BY16" s="92"/>
      <c r="BZ16" s="92"/>
      <c r="CA16" s="93"/>
      <c r="CB16" s="91"/>
      <c r="CC16" s="92"/>
      <c r="CD16" s="92"/>
      <c r="CE16" s="93"/>
      <c r="CF16" s="146">
        <v>1</v>
      </c>
      <c r="CG16" s="147"/>
      <c r="CH16" s="147"/>
      <c r="CI16" s="148"/>
      <c r="CJ16" s="91"/>
      <c r="CK16" s="92"/>
      <c r="CL16" s="92"/>
      <c r="CM16" s="93"/>
      <c r="CN16" s="135">
        <v>141</v>
      </c>
      <c r="CO16" s="136"/>
      <c r="CP16" s="136"/>
      <c r="CQ16" s="137"/>
      <c r="CR16" s="146">
        <v>65</v>
      </c>
      <c r="CS16" s="147"/>
      <c r="CT16" s="147"/>
      <c r="CU16" s="147"/>
      <c r="CV16" s="148"/>
      <c r="CW16" s="91"/>
      <c r="CX16" s="92"/>
      <c r="CY16" s="92"/>
      <c r="CZ16" s="92"/>
      <c r="DA16" s="93"/>
      <c r="DB16" s="91"/>
      <c r="DC16" s="92"/>
      <c r="DD16" s="92"/>
      <c r="DE16" s="92"/>
      <c r="DF16" s="93"/>
      <c r="DG16" s="135">
        <f>CF16+CN16+CR16</f>
        <v>207</v>
      </c>
      <c r="DH16" s="136"/>
      <c r="DI16" s="136"/>
      <c r="DJ16" s="136"/>
      <c r="DK16" s="137"/>
      <c r="DL16" s="91"/>
      <c r="DM16" s="92"/>
      <c r="DN16" s="92"/>
      <c r="DO16" s="93"/>
      <c r="DP16" s="91"/>
      <c r="DQ16" s="92"/>
      <c r="DR16" s="92"/>
      <c r="DS16" s="93"/>
      <c r="DT16" s="135">
        <f>DG16+DO16</f>
        <v>207</v>
      </c>
      <c r="DU16" s="136"/>
      <c r="DV16" s="136"/>
      <c r="DW16" s="136"/>
      <c r="DX16" s="137"/>
      <c r="DY16" s="143" t="s">
        <v>463</v>
      </c>
      <c r="DZ16" s="144"/>
      <c r="EA16" s="144"/>
      <c r="EB16" s="144"/>
      <c r="EC16" s="145"/>
      <c r="ED16" s="143" t="s">
        <v>464</v>
      </c>
      <c r="EE16" s="144"/>
      <c r="EF16" s="144"/>
      <c r="EG16" s="144"/>
      <c r="EH16" s="145"/>
      <c r="EI16" s="143" t="s">
        <v>464</v>
      </c>
      <c r="EJ16" s="144"/>
      <c r="EK16" s="144"/>
      <c r="EL16" s="144"/>
      <c r="EM16" s="145"/>
      <c r="EN16" s="132">
        <v>0.578</v>
      </c>
      <c r="EO16" s="133"/>
      <c r="EP16" s="133"/>
      <c r="EQ16" s="134"/>
      <c r="ER16" s="135">
        <v>0.18</v>
      </c>
      <c r="ES16" s="136"/>
      <c r="ET16" s="136"/>
      <c r="EU16" s="136"/>
      <c r="EV16" s="136"/>
      <c r="EW16" s="136"/>
      <c r="EX16" s="136"/>
      <c r="EY16" s="137"/>
      <c r="EZ16" s="143" t="s">
        <v>445</v>
      </c>
      <c r="FA16" s="144"/>
      <c r="FB16" s="144"/>
      <c r="FC16" s="144"/>
      <c r="FD16" s="144"/>
      <c r="FE16" s="145"/>
      <c r="FF16" s="131"/>
      <c r="FG16" s="131"/>
      <c r="FH16" s="131"/>
      <c r="FI16" s="94"/>
      <c r="FJ16" s="94"/>
      <c r="FK16" s="95"/>
      <c r="FL16" s="135">
        <f t="shared" si="0"/>
        <v>0.10404</v>
      </c>
      <c r="FM16" s="136"/>
      <c r="FN16" s="137"/>
    </row>
    <row r="17" spans="1:170" s="83" customFormat="1" ht="60.75" customHeight="1">
      <c r="A17" s="149" t="s">
        <v>364</v>
      </c>
      <c r="B17" s="150"/>
      <c r="C17" s="150"/>
      <c r="D17" s="151"/>
      <c r="E17" s="200"/>
      <c r="F17" s="201"/>
      <c r="G17" s="201"/>
      <c r="H17" s="201"/>
      <c r="I17" s="201"/>
      <c r="J17" s="86"/>
      <c r="K17" s="87"/>
      <c r="L17" s="146" t="s">
        <v>466</v>
      </c>
      <c r="M17" s="147"/>
      <c r="N17" s="147"/>
      <c r="O17" s="147"/>
      <c r="P17" s="147"/>
      <c r="Q17" s="148"/>
      <c r="R17" s="152"/>
      <c r="S17" s="153"/>
      <c r="T17" s="153"/>
      <c r="U17" s="153"/>
      <c r="V17" s="154"/>
      <c r="W17" s="146"/>
      <c r="X17" s="147"/>
      <c r="Y17" s="147"/>
      <c r="Z17" s="147"/>
      <c r="AA17" s="148"/>
      <c r="AB17" s="146" t="s">
        <v>465</v>
      </c>
      <c r="AC17" s="147"/>
      <c r="AD17" s="147"/>
      <c r="AE17" s="147"/>
      <c r="AF17" s="148"/>
      <c r="AG17" s="146">
        <v>1</v>
      </c>
      <c r="AH17" s="147"/>
      <c r="AI17" s="147"/>
      <c r="AJ17" s="147"/>
      <c r="AK17" s="148"/>
      <c r="AL17" s="146">
        <v>1</v>
      </c>
      <c r="AM17" s="147"/>
      <c r="AN17" s="147"/>
      <c r="AO17" s="147"/>
      <c r="AP17" s="148"/>
      <c r="AQ17" s="146"/>
      <c r="AR17" s="147"/>
      <c r="AS17" s="147"/>
      <c r="AT17" s="148"/>
      <c r="AU17" s="146"/>
      <c r="AV17" s="147"/>
      <c r="AW17" s="147"/>
      <c r="AX17" s="148"/>
      <c r="AY17" s="146"/>
      <c r="AZ17" s="147"/>
      <c r="BA17" s="147"/>
      <c r="BB17" s="148"/>
      <c r="BC17" s="146"/>
      <c r="BD17" s="147"/>
      <c r="BE17" s="147"/>
      <c r="BF17" s="148"/>
      <c r="BG17" s="146"/>
      <c r="BH17" s="147"/>
      <c r="BI17" s="147"/>
      <c r="BJ17" s="148"/>
      <c r="BK17" s="146"/>
      <c r="BL17" s="147"/>
      <c r="BM17" s="147"/>
      <c r="BN17" s="148"/>
      <c r="BO17" s="146"/>
      <c r="BP17" s="147"/>
      <c r="BQ17" s="147"/>
      <c r="BR17" s="148"/>
      <c r="BS17" s="146"/>
      <c r="BT17" s="147"/>
      <c r="BU17" s="147"/>
      <c r="BV17" s="147"/>
      <c r="BW17" s="148"/>
      <c r="BX17" s="146"/>
      <c r="BY17" s="147"/>
      <c r="BZ17" s="147"/>
      <c r="CA17" s="148"/>
      <c r="CB17" s="146"/>
      <c r="CC17" s="147"/>
      <c r="CD17" s="147"/>
      <c r="CE17" s="148"/>
      <c r="CF17" s="146">
        <v>0</v>
      </c>
      <c r="CG17" s="147"/>
      <c r="CH17" s="147"/>
      <c r="CI17" s="148"/>
      <c r="CJ17" s="146"/>
      <c r="CK17" s="147"/>
      <c r="CL17" s="147"/>
      <c r="CM17" s="148"/>
      <c r="CN17" s="135">
        <v>11</v>
      </c>
      <c r="CO17" s="136"/>
      <c r="CP17" s="136"/>
      <c r="CQ17" s="137"/>
      <c r="CR17" s="146">
        <v>1</v>
      </c>
      <c r="CS17" s="147"/>
      <c r="CT17" s="147"/>
      <c r="CU17" s="147"/>
      <c r="CV17" s="148"/>
      <c r="CW17" s="146"/>
      <c r="CX17" s="147"/>
      <c r="CY17" s="147"/>
      <c r="CZ17" s="147"/>
      <c r="DA17" s="148"/>
      <c r="DB17" s="146"/>
      <c r="DC17" s="147"/>
      <c r="DD17" s="147"/>
      <c r="DE17" s="147"/>
      <c r="DF17" s="148"/>
      <c r="DG17" s="135">
        <f>CF17+CN17+CR17</f>
        <v>12</v>
      </c>
      <c r="DH17" s="136"/>
      <c r="DI17" s="136"/>
      <c r="DJ17" s="136"/>
      <c r="DK17" s="137"/>
      <c r="DL17" s="146"/>
      <c r="DM17" s="147"/>
      <c r="DN17" s="147"/>
      <c r="DO17" s="148"/>
      <c r="DP17" s="146"/>
      <c r="DQ17" s="147"/>
      <c r="DR17" s="147"/>
      <c r="DS17" s="148"/>
      <c r="DT17" s="135">
        <f>CF17+CN17+CR17</f>
        <v>12</v>
      </c>
      <c r="DU17" s="136"/>
      <c r="DV17" s="136"/>
      <c r="DW17" s="136"/>
      <c r="DX17" s="137"/>
      <c r="DY17" s="143" t="s">
        <v>467</v>
      </c>
      <c r="DZ17" s="144"/>
      <c r="EA17" s="144"/>
      <c r="EB17" s="144"/>
      <c r="EC17" s="145"/>
      <c r="ED17" s="143" t="s">
        <v>468</v>
      </c>
      <c r="EE17" s="144"/>
      <c r="EF17" s="144"/>
      <c r="EG17" s="144"/>
      <c r="EH17" s="145"/>
      <c r="EI17" s="143" t="s">
        <v>468</v>
      </c>
      <c r="EJ17" s="144"/>
      <c r="EK17" s="144"/>
      <c r="EL17" s="144"/>
      <c r="EM17" s="145"/>
      <c r="EN17" s="132">
        <v>1.204</v>
      </c>
      <c r="EO17" s="133"/>
      <c r="EP17" s="133"/>
      <c r="EQ17" s="134"/>
      <c r="ER17" s="135">
        <v>0.01</v>
      </c>
      <c r="ES17" s="136"/>
      <c r="ET17" s="136"/>
      <c r="EU17" s="136"/>
      <c r="EV17" s="136"/>
      <c r="EW17" s="136"/>
      <c r="EX17" s="136"/>
      <c r="EY17" s="137"/>
      <c r="EZ17" s="143" t="s">
        <v>445</v>
      </c>
      <c r="FA17" s="144"/>
      <c r="FB17" s="144"/>
      <c r="FC17" s="144"/>
      <c r="FD17" s="144"/>
      <c r="FE17" s="145"/>
      <c r="FF17" s="131"/>
      <c r="FG17" s="131"/>
      <c r="FH17" s="131"/>
      <c r="FI17" s="96"/>
      <c r="FJ17" s="96"/>
      <c r="FK17" s="97"/>
      <c r="FL17" s="135">
        <f t="shared" si="0"/>
        <v>0.01204</v>
      </c>
      <c r="FM17" s="136"/>
      <c r="FN17" s="137"/>
    </row>
    <row r="18" spans="1:170" s="83" customFormat="1" ht="70.5" customHeight="1">
      <c r="A18" s="149" t="s">
        <v>365</v>
      </c>
      <c r="B18" s="150"/>
      <c r="C18" s="150"/>
      <c r="D18" s="151"/>
      <c r="E18" s="200"/>
      <c r="F18" s="201"/>
      <c r="G18" s="201"/>
      <c r="H18" s="201"/>
      <c r="I18" s="201"/>
      <c r="J18" s="86"/>
      <c r="K18" s="87"/>
      <c r="L18" s="146" t="s">
        <v>469</v>
      </c>
      <c r="M18" s="147"/>
      <c r="N18" s="147"/>
      <c r="O18" s="147"/>
      <c r="P18" s="147"/>
      <c r="Q18" s="148"/>
      <c r="R18" s="88"/>
      <c r="S18" s="89"/>
      <c r="T18" s="89"/>
      <c r="U18" s="89"/>
      <c r="V18" s="90"/>
      <c r="W18" s="91"/>
      <c r="X18" s="92"/>
      <c r="Y18" s="92"/>
      <c r="Z18" s="92"/>
      <c r="AA18" s="93"/>
      <c r="AB18" s="146" t="s">
        <v>470</v>
      </c>
      <c r="AC18" s="147"/>
      <c r="AD18" s="147"/>
      <c r="AE18" s="147"/>
      <c r="AF18" s="148"/>
      <c r="AG18" s="146">
        <v>1</v>
      </c>
      <c r="AH18" s="147"/>
      <c r="AI18" s="147"/>
      <c r="AJ18" s="147"/>
      <c r="AK18" s="148"/>
      <c r="AL18" s="146">
        <v>1</v>
      </c>
      <c r="AM18" s="147"/>
      <c r="AN18" s="147"/>
      <c r="AO18" s="147"/>
      <c r="AP18" s="148"/>
      <c r="AQ18" s="91"/>
      <c r="AR18" s="92"/>
      <c r="AS18" s="92"/>
      <c r="AT18" s="93"/>
      <c r="AU18" s="91"/>
      <c r="AV18" s="92"/>
      <c r="AW18" s="92"/>
      <c r="AX18" s="93"/>
      <c r="AY18" s="91"/>
      <c r="AZ18" s="92"/>
      <c r="BA18" s="92"/>
      <c r="BB18" s="93"/>
      <c r="BC18" s="91"/>
      <c r="BD18" s="92"/>
      <c r="BE18" s="92"/>
      <c r="BF18" s="93"/>
      <c r="BG18" s="91"/>
      <c r="BH18" s="92"/>
      <c r="BI18" s="92"/>
      <c r="BJ18" s="93"/>
      <c r="BK18" s="91"/>
      <c r="BL18" s="92"/>
      <c r="BM18" s="92"/>
      <c r="BN18" s="93"/>
      <c r="BO18" s="91"/>
      <c r="BP18" s="92"/>
      <c r="BQ18" s="92"/>
      <c r="BR18" s="93"/>
      <c r="BS18" s="91"/>
      <c r="BT18" s="92"/>
      <c r="BU18" s="92"/>
      <c r="BV18" s="92"/>
      <c r="BW18" s="93"/>
      <c r="BX18" s="91"/>
      <c r="BY18" s="92"/>
      <c r="BZ18" s="92"/>
      <c r="CA18" s="93"/>
      <c r="CB18" s="91"/>
      <c r="CC18" s="92"/>
      <c r="CD18" s="92"/>
      <c r="CE18" s="93"/>
      <c r="CF18" s="146">
        <v>2</v>
      </c>
      <c r="CG18" s="147"/>
      <c r="CH18" s="147"/>
      <c r="CI18" s="148"/>
      <c r="CJ18" s="91"/>
      <c r="CK18" s="92"/>
      <c r="CL18" s="92"/>
      <c r="CM18" s="93"/>
      <c r="CN18" s="135">
        <v>2796</v>
      </c>
      <c r="CO18" s="136"/>
      <c r="CP18" s="136"/>
      <c r="CQ18" s="137"/>
      <c r="CR18" s="146">
        <v>204</v>
      </c>
      <c r="CS18" s="147"/>
      <c r="CT18" s="147"/>
      <c r="CU18" s="147"/>
      <c r="CV18" s="148"/>
      <c r="CW18" s="91"/>
      <c r="CX18" s="92"/>
      <c r="CY18" s="92"/>
      <c r="CZ18" s="92"/>
      <c r="DA18" s="93"/>
      <c r="DB18" s="91"/>
      <c r="DC18" s="92"/>
      <c r="DD18" s="92"/>
      <c r="DE18" s="92"/>
      <c r="DF18" s="93"/>
      <c r="DG18" s="135">
        <f>CF18+CN18+CR18</f>
        <v>3002</v>
      </c>
      <c r="DH18" s="136"/>
      <c r="DI18" s="136"/>
      <c r="DJ18" s="136"/>
      <c r="DK18" s="137"/>
      <c r="DL18" s="91"/>
      <c r="DM18" s="92"/>
      <c r="DN18" s="92"/>
      <c r="DO18" s="93"/>
      <c r="DP18" s="91"/>
      <c r="DQ18" s="92"/>
      <c r="DR18" s="92"/>
      <c r="DS18" s="93"/>
      <c r="DT18" s="135">
        <f>CF18+CN18+CR18</f>
        <v>3002</v>
      </c>
      <c r="DU18" s="136"/>
      <c r="DV18" s="136"/>
      <c r="DW18" s="136"/>
      <c r="DX18" s="137"/>
      <c r="DY18" s="143" t="s">
        <v>472</v>
      </c>
      <c r="DZ18" s="144"/>
      <c r="EA18" s="144"/>
      <c r="EB18" s="144"/>
      <c r="EC18" s="145"/>
      <c r="ED18" s="143" t="s">
        <v>473</v>
      </c>
      <c r="EE18" s="144"/>
      <c r="EF18" s="144"/>
      <c r="EG18" s="144"/>
      <c r="EH18" s="145"/>
      <c r="EI18" s="143" t="s">
        <v>473</v>
      </c>
      <c r="EJ18" s="144"/>
      <c r="EK18" s="144"/>
      <c r="EL18" s="144"/>
      <c r="EM18" s="145"/>
      <c r="EN18" s="132">
        <v>0.799</v>
      </c>
      <c r="EO18" s="133"/>
      <c r="EP18" s="133"/>
      <c r="EQ18" s="134"/>
      <c r="ER18" s="135">
        <v>0.67</v>
      </c>
      <c r="ES18" s="136"/>
      <c r="ET18" s="136"/>
      <c r="EU18" s="136"/>
      <c r="EV18" s="136"/>
      <c r="EW18" s="136"/>
      <c r="EX18" s="136"/>
      <c r="EY18" s="137"/>
      <c r="EZ18" s="143" t="s">
        <v>445</v>
      </c>
      <c r="FA18" s="144"/>
      <c r="FB18" s="144"/>
      <c r="FC18" s="144"/>
      <c r="FD18" s="144"/>
      <c r="FE18" s="145"/>
      <c r="FF18" s="131"/>
      <c r="FG18" s="131"/>
      <c r="FH18" s="131"/>
      <c r="FI18" s="94"/>
      <c r="FJ18" s="94"/>
      <c r="FK18" s="95"/>
      <c r="FL18" s="135">
        <f t="shared" si="0"/>
        <v>0.5353300000000001</v>
      </c>
      <c r="FM18" s="136"/>
      <c r="FN18" s="137"/>
    </row>
    <row r="19" spans="1:170" s="83" customFormat="1" ht="63" customHeight="1">
      <c r="A19" s="149" t="s">
        <v>366</v>
      </c>
      <c r="B19" s="150"/>
      <c r="C19" s="150"/>
      <c r="D19" s="151"/>
      <c r="E19" s="200"/>
      <c r="F19" s="201"/>
      <c r="G19" s="201"/>
      <c r="H19" s="201"/>
      <c r="I19" s="201"/>
      <c r="J19" s="86"/>
      <c r="K19" s="87"/>
      <c r="L19" s="146" t="s">
        <v>406</v>
      </c>
      <c r="M19" s="147"/>
      <c r="N19" s="147"/>
      <c r="O19" s="147"/>
      <c r="P19" s="147"/>
      <c r="Q19" s="148"/>
      <c r="R19" s="88"/>
      <c r="S19" s="89"/>
      <c r="T19" s="89"/>
      <c r="U19" s="89"/>
      <c r="V19" s="90"/>
      <c r="W19" s="91"/>
      <c r="X19" s="92"/>
      <c r="Y19" s="92"/>
      <c r="Z19" s="92"/>
      <c r="AA19" s="93"/>
      <c r="AB19" s="146" t="s">
        <v>474</v>
      </c>
      <c r="AC19" s="147"/>
      <c r="AD19" s="147"/>
      <c r="AE19" s="147"/>
      <c r="AF19" s="148"/>
      <c r="AG19" s="146">
        <v>1</v>
      </c>
      <c r="AH19" s="147"/>
      <c r="AI19" s="147"/>
      <c r="AJ19" s="147"/>
      <c r="AK19" s="148"/>
      <c r="AL19" s="146">
        <v>1</v>
      </c>
      <c r="AM19" s="147"/>
      <c r="AN19" s="147"/>
      <c r="AO19" s="147"/>
      <c r="AP19" s="148"/>
      <c r="AQ19" s="91"/>
      <c r="AR19" s="92"/>
      <c r="AS19" s="92"/>
      <c r="AT19" s="93"/>
      <c r="AU19" s="91"/>
      <c r="AV19" s="92"/>
      <c r="AW19" s="92"/>
      <c r="AX19" s="93"/>
      <c r="AY19" s="91"/>
      <c r="AZ19" s="92"/>
      <c r="BA19" s="92"/>
      <c r="BB19" s="93"/>
      <c r="BC19" s="91"/>
      <c r="BD19" s="92"/>
      <c r="BE19" s="92"/>
      <c r="BF19" s="93"/>
      <c r="BG19" s="91"/>
      <c r="BH19" s="92"/>
      <c r="BI19" s="92"/>
      <c r="BJ19" s="93"/>
      <c r="BK19" s="91"/>
      <c r="BL19" s="92"/>
      <c r="BM19" s="92"/>
      <c r="BN19" s="93"/>
      <c r="BO19" s="91"/>
      <c r="BP19" s="92"/>
      <c r="BQ19" s="92"/>
      <c r="BR19" s="93"/>
      <c r="BS19" s="91"/>
      <c r="BT19" s="92"/>
      <c r="BU19" s="92"/>
      <c r="BV19" s="92"/>
      <c r="BW19" s="93"/>
      <c r="BX19" s="91"/>
      <c r="BY19" s="92"/>
      <c r="BZ19" s="92"/>
      <c r="CA19" s="93"/>
      <c r="CB19" s="91"/>
      <c r="CC19" s="92"/>
      <c r="CD19" s="92"/>
      <c r="CE19" s="93"/>
      <c r="CF19" s="146">
        <v>1</v>
      </c>
      <c r="CG19" s="147"/>
      <c r="CH19" s="147"/>
      <c r="CI19" s="148"/>
      <c r="CJ19" s="91"/>
      <c r="CK19" s="92"/>
      <c r="CL19" s="92"/>
      <c r="CM19" s="93"/>
      <c r="CN19" s="135">
        <v>2094</v>
      </c>
      <c r="CO19" s="136"/>
      <c r="CP19" s="136"/>
      <c r="CQ19" s="137"/>
      <c r="CR19" s="146">
        <v>18</v>
      </c>
      <c r="CS19" s="147"/>
      <c r="CT19" s="147"/>
      <c r="CU19" s="147"/>
      <c r="CV19" s="148"/>
      <c r="CW19" s="91"/>
      <c r="CX19" s="92"/>
      <c r="CY19" s="92"/>
      <c r="CZ19" s="92"/>
      <c r="DA19" s="93"/>
      <c r="DB19" s="91"/>
      <c r="DC19" s="92"/>
      <c r="DD19" s="92"/>
      <c r="DE19" s="92"/>
      <c r="DF19" s="93"/>
      <c r="DG19" s="135">
        <f>CF19+CN19+CR19</f>
        <v>2113</v>
      </c>
      <c r="DH19" s="136"/>
      <c r="DI19" s="136"/>
      <c r="DJ19" s="136"/>
      <c r="DK19" s="137"/>
      <c r="DL19" s="91"/>
      <c r="DM19" s="92"/>
      <c r="DN19" s="92"/>
      <c r="DO19" s="93"/>
      <c r="DP19" s="91"/>
      <c r="DQ19" s="92"/>
      <c r="DR19" s="92"/>
      <c r="DS19" s="93"/>
      <c r="DT19" s="135">
        <f>CR19+CN19+CF19</f>
        <v>2113</v>
      </c>
      <c r="DU19" s="136"/>
      <c r="DV19" s="136"/>
      <c r="DW19" s="136"/>
      <c r="DX19" s="137"/>
      <c r="DY19" s="143" t="s">
        <v>475</v>
      </c>
      <c r="DZ19" s="144"/>
      <c r="EA19" s="144"/>
      <c r="EB19" s="144"/>
      <c r="EC19" s="145"/>
      <c r="ED19" s="143" t="s">
        <v>476</v>
      </c>
      <c r="EE19" s="144"/>
      <c r="EF19" s="144"/>
      <c r="EG19" s="144"/>
      <c r="EH19" s="145"/>
      <c r="EI19" s="143" t="s">
        <v>476</v>
      </c>
      <c r="EJ19" s="144"/>
      <c r="EK19" s="144"/>
      <c r="EL19" s="144"/>
      <c r="EM19" s="145"/>
      <c r="EN19" s="132">
        <v>0.493</v>
      </c>
      <c r="EO19" s="133"/>
      <c r="EP19" s="133"/>
      <c r="EQ19" s="134"/>
      <c r="ER19" s="135">
        <v>0.14</v>
      </c>
      <c r="ES19" s="136"/>
      <c r="ET19" s="136"/>
      <c r="EU19" s="136"/>
      <c r="EV19" s="136"/>
      <c r="EW19" s="136"/>
      <c r="EX19" s="136"/>
      <c r="EY19" s="137"/>
      <c r="EZ19" s="143" t="s">
        <v>445</v>
      </c>
      <c r="FA19" s="144"/>
      <c r="FB19" s="144"/>
      <c r="FC19" s="144"/>
      <c r="FD19" s="144"/>
      <c r="FE19" s="145"/>
      <c r="FF19" s="131"/>
      <c r="FG19" s="131"/>
      <c r="FH19" s="131"/>
      <c r="FI19" s="94"/>
      <c r="FJ19" s="94"/>
      <c r="FK19" s="95"/>
      <c r="FL19" s="135">
        <f t="shared" si="0"/>
        <v>0.06902000000000001</v>
      </c>
      <c r="FM19" s="136"/>
      <c r="FN19" s="137"/>
    </row>
    <row r="20" spans="1:170" s="83" customFormat="1" ht="66.75" customHeight="1">
      <c r="A20" s="149" t="s">
        <v>367</v>
      </c>
      <c r="B20" s="150"/>
      <c r="C20" s="150"/>
      <c r="D20" s="151"/>
      <c r="E20" s="200"/>
      <c r="F20" s="201"/>
      <c r="G20" s="201"/>
      <c r="H20" s="201"/>
      <c r="I20" s="201"/>
      <c r="J20" s="86"/>
      <c r="K20" s="87"/>
      <c r="L20" s="146" t="s">
        <v>477</v>
      </c>
      <c r="M20" s="147"/>
      <c r="N20" s="147"/>
      <c r="O20" s="147"/>
      <c r="P20" s="147"/>
      <c r="Q20" s="148"/>
      <c r="R20" s="152"/>
      <c r="S20" s="153"/>
      <c r="T20" s="153"/>
      <c r="U20" s="153"/>
      <c r="V20" s="154"/>
      <c r="W20" s="146"/>
      <c r="X20" s="147"/>
      <c r="Y20" s="147"/>
      <c r="Z20" s="147"/>
      <c r="AA20" s="148"/>
      <c r="AB20" s="146" t="s">
        <v>638</v>
      </c>
      <c r="AC20" s="147"/>
      <c r="AD20" s="147"/>
      <c r="AE20" s="147"/>
      <c r="AF20" s="148"/>
      <c r="AG20" s="146">
        <v>1</v>
      </c>
      <c r="AH20" s="147"/>
      <c r="AI20" s="147"/>
      <c r="AJ20" s="147"/>
      <c r="AK20" s="148"/>
      <c r="AL20" s="146">
        <v>1</v>
      </c>
      <c r="AM20" s="147"/>
      <c r="AN20" s="147"/>
      <c r="AO20" s="147"/>
      <c r="AP20" s="148"/>
      <c r="AQ20" s="146"/>
      <c r="AR20" s="147"/>
      <c r="AS20" s="147"/>
      <c r="AT20" s="148"/>
      <c r="AU20" s="146"/>
      <c r="AV20" s="147"/>
      <c r="AW20" s="147"/>
      <c r="AX20" s="148"/>
      <c r="AY20" s="146"/>
      <c r="AZ20" s="147"/>
      <c r="BA20" s="147"/>
      <c r="BB20" s="148"/>
      <c r="BC20" s="146"/>
      <c r="BD20" s="147"/>
      <c r="BE20" s="147"/>
      <c r="BF20" s="148"/>
      <c r="BG20" s="146"/>
      <c r="BH20" s="147"/>
      <c r="BI20" s="147"/>
      <c r="BJ20" s="148"/>
      <c r="BK20" s="146"/>
      <c r="BL20" s="147"/>
      <c r="BM20" s="147"/>
      <c r="BN20" s="148"/>
      <c r="BO20" s="146"/>
      <c r="BP20" s="147"/>
      <c r="BQ20" s="147"/>
      <c r="BR20" s="148"/>
      <c r="BS20" s="146"/>
      <c r="BT20" s="147"/>
      <c r="BU20" s="147"/>
      <c r="BV20" s="147"/>
      <c r="BW20" s="148"/>
      <c r="BX20" s="146"/>
      <c r="BY20" s="147"/>
      <c r="BZ20" s="147"/>
      <c r="CA20" s="148"/>
      <c r="CB20" s="146"/>
      <c r="CC20" s="147"/>
      <c r="CD20" s="147"/>
      <c r="CE20" s="148"/>
      <c r="CF20" s="146">
        <v>0</v>
      </c>
      <c r="CG20" s="147"/>
      <c r="CH20" s="147"/>
      <c r="CI20" s="148"/>
      <c r="CJ20" s="146"/>
      <c r="CK20" s="147"/>
      <c r="CL20" s="147"/>
      <c r="CM20" s="148"/>
      <c r="CN20" s="135">
        <v>852</v>
      </c>
      <c r="CO20" s="136"/>
      <c r="CP20" s="136"/>
      <c r="CQ20" s="137"/>
      <c r="CR20" s="146">
        <v>8</v>
      </c>
      <c r="CS20" s="147"/>
      <c r="CT20" s="147"/>
      <c r="CU20" s="147"/>
      <c r="CV20" s="148"/>
      <c r="CW20" s="146"/>
      <c r="CX20" s="147"/>
      <c r="CY20" s="147"/>
      <c r="CZ20" s="147"/>
      <c r="DA20" s="148"/>
      <c r="DB20" s="146"/>
      <c r="DC20" s="147"/>
      <c r="DD20" s="147"/>
      <c r="DE20" s="147"/>
      <c r="DF20" s="148"/>
      <c r="DG20" s="135">
        <f>CF20+CN20+CR20</f>
        <v>860</v>
      </c>
      <c r="DH20" s="136"/>
      <c r="DI20" s="136"/>
      <c r="DJ20" s="136"/>
      <c r="DK20" s="137"/>
      <c r="DL20" s="146"/>
      <c r="DM20" s="147"/>
      <c r="DN20" s="147"/>
      <c r="DO20" s="148"/>
      <c r="DP20" s="146"/>
      <c r="DQ20" s="147"/>
      <c r="DR20" s="147"/>
      <c r="DS20" s="148"/>
      <c r="DT20" s="135">
        <v>860</v>
      </c>
      <c r="DU20" s="136"/>
      <c r="DV20" s="136"/>
      <c r="DW20" s="136"/>
      <c r="DX20" s="137"/>
      <c r="DY20" s="143" t="s">
        <v>478</v>
      </c>
      <c r="DZ20" s="144"/>
      <c r="EA20" s="144"/>
      <c r="EB20" s="144"/>
      <c r="EC20" s="145"/>
      <c r="ED20" s="143" t="s">
        <v>479</v>
      </c>
      <c r="EE20" s="144"/>
      <c r="EF20" s="144"/>
      <c r="EG20" s="144"/>
      <c r="EH20" s="145"/>
      <c r="EI20" s="143" t="s">
        <v>479</v>
      </c>
      <c r="EJ20" s="144"/>
      <c r="EK20" s="144"/>
      <c r="EL20" s="144"/>
      <c r="EM20" s="145"/>
      <c r="EN20" s="132">
        <v>17.408</v>
      </c>
      <c r="EO20" s="133"/>
      <c r="EP20" s="133"/>
      <c r="EQ20" s="134"/>
      <c r="ER20" s="135">
        <v>0.05</v>
      </c>
      <c r="ES20" s="136"/>
      <c r="ET20" s="136"/>
      <c r="EU20" s="136"/>
      <c r="EV20" s="136"/>
      <c r="EW20" s="136"/>
      <c r="EX20" s="136"/>
      <c r="EY20" s="137"/>
      <c r="EZ20" s="143" t="s">
        <v>445</v>
      </c>
      <c r="FA20" s="144"/>
      <c r="FB20" s="144"/>
      <c r="FC20" s="144"/>
      <c r="FD20" s="144"/>
      <c r="FE20" s="145"/>
      <c r="FF20" s="131"/>
      <c r="FG20" s="131"/>
      <c r="FH20" s="131"/>
      <c r="FI20" s="96"/>
      <c r="FJ20" s="96"/>
      <c r="FK20" s="97"/>
      <c r="FL20" s="135">
        <f t="shared" si="0"/>
        <v>0.8704000000000001</v>
      </c>
      <c r="FM20" s="136"/>
      <c r="FN20" s="137"/>
    </row>
    <row r="21" spans="1:170" s="83" customFormat="1" ht="60.75" customHeight="1">
      <c r="A21" s="149" t="s">
        <v>368</v>
      </c>
      <c r="B21" s="150"/>
      <c r="C21" s="150"/>
      <c r="D21" s="151"/>
      <c r="E21" s="200"/>
      <c r="F21" s="201"/>
      <c r="G21" s="201"/>
      <c r="H21" s="201"/>
      <c r="I21" s="201"/>
      <c r="J21" s="86"/>
      <c r="K21" s="87"/>
      <c r="L21" s="146" t="s">
        <v>480</v>
      </c>
      <c r="M21" s="147"/>
      <c r="N21" s="147"/>
      <c r="O21" s="147"/>
      <c r="P21" s="147"/>
      <c r="Q21" s="148"/>
      <c r="R21" s="88"/>
      <c r="S21" s="89"/>
      <c r="T21" s="89"/>
      <c r="U21" s="89"/>
      <c r="V21" s="90"/>
      <c r="W21" s="91"/>
      <c r="X21" s="92"/>
      <c r="Y21" s="92"/>
      <c r="Z21" s="92"/>
      <c r="AA21" s="93"/>
      <c r="AB21" s="135" t="s">
        <v>481</v>
      </c>
      <c r="AC21" s="136"/>
      <c r="AD21" s="136"/>
      <c r="AE21" s="136"/>
      <c r="AF21" s="137"/>
      <c r="AG21" s="146">
        <v>1</v>
      </c>
      <c r="AH21" s="147"/>
      <c r="AI21" s="147"/>
      <c r="AJ21" s="147"/>
      <c r="AK21" s="148"/>
      <c r="AL21" s="146">
        <v>1</v>
      </c>
      <c r="AM21" s="147"/>
      <c r="AN21" s="147"/>
      <c r="AO21" s="147"/>
      <c r="AP21" s="148"/>
      <c r="AQ21" s="91"/>
      <c r="AR21" s="92"/>
      <c r="AS21" s="92"/>
      <c r="AT21" s="93"/>
      <c r="AU21" s="91"/>
      <c r="AV21" s="92"/>
      <c r="AW21" s="92"/>
      <c r="AX21" s="93"/>
      <c r="AY21" s="91"/>
      <c r="AZ21" s="92"/>
      <c r="BA21" s="92"/>
      <c r="BB21" s="93"/>
      <c r="BC21" s="91"/>
      <c r="BD21" s="92"/>
      <c r="BE21" s="92"/>
      <c r="BF21" s="93"/>
      <c r="BG21" s="91"/>
      <c r="BH21" s="92"/>
      <c r="BI21" s="92"/>
      <c r="BJ21" s="93"/>
      <c r="BK21" s="91"/>
      <c r="BL21" s="92"/>
      <c r="BM21" s="92"/>
      <c r="BN21" s="93"/>
      <c r="BO21" s="91"/>
      <c r="BP21" s="92"/>
      <c r="BQ21" s="92"/>
      <c r="BR21" s="93"/>
      <c r="BS21" s="91"/>
      <c r="BT21" s="92"/>
      <c r="BU21" s="92"/>
      <c r="BV21" s="92"/>
      <c r="BW21" s="93"/>
      <c r="BX21" s="91"/>
      <c r="BY21" s="92"/>
      <c r="BZ21" s="92"/>
      <c r="CA21" s="93"/>
      <c r="CB21" s="91"/>
      <c r="CC21" s="92"/>
      <c r="CD21" s="92"/>
      <c r="CE21" s="93"/>
      <c r="CF21" s="146">
        <v>1</v>
      </c>
      <c r="CG21" s="147"/>
      <c r="CH21" s="147"/>
      <c r="CI21" s="148"/>
      <c r="CJ21" s="91"/>
      <c r="CK21" s="92"/>
      <c r="CL21" s="92"/>
      <c r="CM21" s="93"/>
      <c r="CN21" s="135">
        <v>2094</v>
      </c>
      <c r="CO21" s="136"/>
      <c r="CP21" s="136"/>
      <c r="CQ21" s="137"/>
      <c r="CR21" s="135">
        <v>22</v>
      </c>
      <c r="CS21" s="136"/>
      <c r="CT21" s="136"/>
      <c r="CU21" s="136"/>
      <c r="CV21" s="137"/>
      <c r="CW21" s="146"/>
      <c r="CX21" s="147"/>
      <c r="CY21" s="147"/>
      <c r="CZ21" s="147"/>
      <c r="DA21" s="148"/>
      <c r="DB21" s="91"/>
      <c r="DC21" s="92"/>
      <c r="DD21" s="92"/>
      <c r="DE21" s="92"/>
      <c r="DF21" s="93"/>
      <c r="DG21" s="135">
        <f>CN21+CF21+CR21</f>
        <v>2117</v>
      </c>
      <c r="DH21" s="136"/>
      <c r="DI21" s="136"/>
      <c r="DJ21" s="136"/>
      <c r="DK21" s="137"/>
      <c r="DL21" s="91"/>
      <c r="DM21" s="92"/>
      <c r="DN21" s="92"/>
      <c r="DO21" s="93"/>
      <c r="DP21" s="91"/>
      <c r="DQ21" s="92"/>
      <c r="DR21" s="92"/>
      <c r="DS21" s="93"/>
      <c r="DT21" s="135">
        <f>DG21+DN21</f>
        <v>2117</v>
      </c>
      <c r="DU21" s="136"/>
      <c r="DV21" s="136"/>
      <c r="DW21" s="136"/>
      <c r="DX21" s="137"/>
      <c r="DY21" s="143" t="s">
        <v>484</v>
      </c>
      <c r="DZ21" s="144"/>
      <c r="EA21" s="144"/>
      <c r="EB21" s="144"/>
      <c r="EC21" s="145"/>
      <c r="ED21" s="143" t="s">
        <v>485</v>
      </c>
      <c r="EE21" s="144"/>
      <c r="EF21" s="144"/>
      <c r="EG21" s="144"/>
      <c r="EH21" s="145"/>
      <c r="EI21" s="143" t="s">
        <v>485</v>
      </c>
      <c r="EJ21" s="144"/>
      <c r="EK21" s="144"/>
      <c r="EL21" s="144"/>
      <c r="EM21" s="145"/>
      <c r="EN21" s="132">
        <v>0.34</v>
      </c>
      <c r="EO21" s="133"/>
      <c r="EP21" s="133"/>
      <c r="EQ21" s="134"/>
      <c r="ER21" s="135">
        <v>0.57</v>
      </c>
      <c r="ES21" s="136"/>
      <c r="ET21" s="136"/>
      <c r="EU21" s="136"/>
      <c r="EV21" s="136"/>
      <c r="EW21" s="136"/>
      <c r="EX21" s="136"/>
      <c r="EY21" s="137"/>
      <c r="EZ21" s="143" t="s">
        <v>445</v>
      </c>
      <c r="FA21" s="144"/>
      <c r="FB21" s="144"/>
      <c r="FC21" s="144"/>
      <c r="FD21" s="144"/>
      <c r="FE21" s="145"/>
      <c r="FF21" s="131"/>
      <c r="FG21" s="131"/>
      <c r="FH21" s="131"/>
      <c r="FI21" s="96"/>
      <c r="FJ21" s="96"/>
      <c r="FK21" s="97"/>
      <c r="FL21" s="135">
        <f t="shared" si="0"/>
        <v>0.1938</v>
      </c>
      <c r="FM21" s="136"/>
      <c r="FN21" s="137"/>
    </row>
    <row r="22" spans="1:170" s="83" customFormat="1" ht="63" customHeight="1">
      <c r="A22" s="149" t="s">
        <v>369</v>
      </c>
      <c r="B22" s="150"/>
      <c r="C22" s="150"/>
      <c r="D22" s="151"/>
      <c r="E22" s="200"/>
      <c r="F22" s="201"/>
      <c r="G22" s="201"/>
      <c r="H22" s="201"/>
      <c r="I22" s="201"/>
      <c r="J22" s="86"/>
      <c r="K22" s="87"/>
      <c r="L22" s="146" t="s">
        <v>486</v>
      </c>
      <c r="M22" s="147"/>
      <c r="N22" s="147"/>
      <c r="O22" s="147"/>
      <c r="P22" s="147"/>
      <c r="Q22" s="148"/>
      <c r="R22" s="88"/>
      <c r="S22" s="89"/>
      <c r="T22" s="89"/>
      <c r="U22" s="89"/>
      <c r="V22" s="90"/>
      <c r="W22" s="91"/>
      <c r="X22" s="92"/>
      <c r="Y22" s="92"/>
      <c r="Z22" s="92"/>
      <c r="AA22" s="93"/>
      <c r="AB22" s="146" t="s">
        <v>487</v>
      </c>
      <c r="AC22" s="147"/>
      <c r="AD22" s="147"/>
      <c r="AE22" s="147"/>
      <c r="AF22" s="148"/>
      <c r="AG22" s="146">
        <v>1</v>
      </c>
      <c r="AH22" s="147"/>
      <c r="AI22" s="147"/>
      <c r="AJ22" s="147"/>
      <c r="AK22" s="148"/>
      <c r="AL22" s="146">
        <v>1</v>
      </c>
      <c r="AM22" s="147"/>
      <c r="AN22" s="147"/>
      <c r="AO22" s="147"/>
      <c r="AP22" s="148"/>
      <c r="AQ22" s="91"/>
      <c r="AR22" s="92"/>
      <c r="AS22" s="92"/>
      <c r="AT22" s="93"/>
      <c r="AU22" s="91"/>
      <c r="AV22" s="92"/>
      <c r="AW22" s="92"/>
      <c r="AX22" s="93"/>
      <c r="AY22" s="91"/>
      <c r="AZ22" s="92"/>
      <c r="BA22" s="92"/>
      <c r="BB22" s="93"/>
      <c r="BC22" s="91"/>
      <c r="BD22" s="92"/>
      <c r="BE22" s="92"/>
      <c r="BF22" s="93"/>
      <c r="BG22" s="91"/>
      <c r="BH22" s="92"/>
      <c r="BI22" s="92"/>
      <c r="BJ22" s="93"/>
      <c r="BK22" s="91"/>
      <c r="BL22" s="92"/>
      <c r="BM22" s="92"/>
      <c r="BN22" s="93"/>
      <c r="BO22" s="91"/>
      <c r="BP22" s="92"/>
      <c r="BQ22" s="92"/>
      <c r="BR22" s="93"/>
      <c r="BS22" s="91"/>
      <c r="BT22" s="92"/>
      <c r="BU22" s="92"/>
      <c r="BV22" s="92"/>
      <c r="BW22" s="93"/>
      <c r="BX22" s="91"/>
      <c r="BY22" s="92"/>
      <c r="BZ22" s="92"/>
      <c r="CA22" s="93"/>
      <c r="CB22" s="91"/>
      <c r="CC22" s="92"/>
      <c r="CD22" s="92"/>
      <c r="CE22" s="93"/>
      <c r="CF22" s="146">
        <v>2</v>
      </c>
      <c r="CG22" s="147"/>
      <c r="CH22" s="147"/>
      <c r="CI22" s="148"/>
      <c r="CJ22" s="91"/>
      <c r="CK22" s="92"/>
      <c r="CL22" s="92"/>
      <c r="CM22" s="93"/>
      <c r="CN22" s="135">
        <v>2301</v>
      </c>
      <c r="CO22" s="136"/>
      <c r="CP22" s="136"/>
      <c r="CQ22" s="137"/>
      <c r="CR22" s="146">
        <v>107</v>
      </c>
      <c r="CS22" s="147"/>
      <c r="CT22" s="147"/>
      <c r="CU22" s="147"/>
      <c r="CV22" s="148"/>
      <c r="CW22" s="91"/>
      <c r="CX22" s="92"/>
      <c r="CY22" s="92"/>
      <c r="CZ22" s="92"/>
      <c r="DA22" s="93"/>
      <c r="DB22" s="91"/>
      <c r="DC22" s="92"/>
      <c r="DD22" s="92"/>
      <c r="DE22" s="92"/>
      <c r="DF22" s="93"/>
      <c r="DG22" s="135">
        <f>CF22+CN22+CR22</f>
        <v>2410</v>
      </c>
      <c r="DH22" s="136"/>
      <c r="DI22" s="136"/>
      <c r="DJ22" s="136"/>
      <c r="DK22" s="137"/>
      <c r="DL22" s="91"/>
      <c r="DM22" s="92"/>
      <c r="DN22" s="92"/>
      <c r="DO22" s="93"/>
      <c r="DP22" s="91"/>
      <c r="DQ22" s="92"/>
      <c r="DR22" s="92"/>
      <c r="DS22" s="93"/>
      <c r="DT22" s="135">
        <f>DG22+DO22</f>
        <v>2410</v>
      </c>
      <c r="DU22" s="136"/>
      <c r="DV22" s="136"/>
      <c r="DW22" s="136"/>
      <c r="DX22" s="137"/>
      <c r="DY22" s="143" t="s">
        <v>482</v>
      </c>
      <c r="DZ22" s="144"/>
      <c r="EA22" s="144"/>
      <c r="EB22" s="144"/>
      <c r="EC22" s="145"/>
      <c r="ED22" s="143" t="s">
        <v>483</v>
      </c>
      <c r="EE22" s="144"/>
      <c r="EF22" s="144"/>
      <c r="EG22" s="144"/>
      <c r="EH22" s="145"/>
      <c r="EI22" s="143" t="s">
        <v>483</v>
      </c>
      <c r="EJ22" s="144"/>
      <c r="EK22" s="144"/>
      <c r="EL22" s="144"/>
      <c r="EM22" s="145"/>
      <c r="EN22" s="132">
        <v>0.391</v>
      </c>
      <c r="EO22" s="133"/>
      <c r="EP22" s="133"/>
      <c r="EQ22" s="134"/>
      <c r="ER22" s="135">
        <v>0.25</v>
      </c>
      <c r="ES22" s="136"/>
      <c r="ET22" s="136"/>
      <c r="EU22" s="136"/>
      <c r="EV22" s="136"/>
      <c r="EW22" s="136"/>
      <c r="EX22" s="136"/>
      <c r="EY22" s="137"/>
      <c r="EZ22" s="143" t="s">
        <v>445</v>
      </c>
      <c r="FA22" s="144"/>
      <c r="FB22" s="144"/>
      <c r="FC22" s="144"/>
      <c r="FD22" s="144"/>
      <c r="FE22" s="145"/>
      <c r="FF22" s="131"/>
      <c r="FG22" s="131"/>
      <c r="FH22" s="131"/>
      <c r="FI22" s="94"/>
      <c r="FJ22" s="94"/>
      <c r="FK22" s="95"/>
      <c r="FL22" s="135">
        <f t="shared" si="0"/>
        <v>0.09775</v>
      </c>
      <c r="FM22" s="136"/>
      <c r="FN22" s="137"/>
    </row>
    <row r="23" spans="1:170" s="83" customFormat="1" ht="63" customHeight="1">
      <c r="A23" s="149" t="s">
        <v>370</v>
      </c>
      <c r="B23" s="150"/>
      <c r="C23" s="150"/>
      <c r="D23" s="151"/>
      <c r="E23" s="198" t="s">
        <v>620</v>
      </c>
      <c r="F23" s="199"/>
      <c r="G23" s="199"/>
      <c r="H23" s="199"/>
      <c r="I23" s="199"/>
      <c r="J23" s="86"/>
      <c r="K23" s="87"/>
      <c r="L23" s="146" t="s">
        <v>486</v>
      </c>
      <c r="M23" s="147"/>
      <c r="N23" s="147"/>
      <c r="O23" s="147"/>
      <c r="P23" s="147"/>
      <c r="Q23" s="148"/>
      <c r="R23" s="88"/>
      <c r="S23" s="89"/>
      <c r="T23" s="89"/>
      <c r="U23" s="89"/>
      <c r="V23" s="90"/>
      <c r="W23" s="91"/>
      <c r="X23" s="92"/>
      <c r="Y23" s="92"/>
      <c r="Z23" s="92"/>
      <c r="AA23" s="93"/>
      <c r="AB23" s="146" t="s">
        <v>488</v>
      </c>
      <c r="AC23" s="147"/>
      <c r="AD23" s="147"/>
      <c r="AE23" s="147"/>
      <c r="AF23" s="148"/>
      <c r="AG23" s="146">
        <v>1</v>
      </c>
      <c r="AH23" s="147"/>
      <c r="AI23" s="147"/>
      <c r="AJ23" s="147"/>
      <c r="AK23" s="148"/>
      <c r="AL23" s="146">
        <v>1</v>
      </c>
      <c r="AM23" s="147"/>
      <c r="AN23" s="147"/>
      <c r="AO23" s="147"/>
      <c r="AP23" s="148"/>
      <c r="AQ23" s="91"/>
      <c r="AR23" s="92"/>
      <c r="AS23" s="92"/>
      <c r="AT23" s="93"/>
      <c r="AU23" s="91"/>
      <c r="AV23" s="92"/>
      <c r="AW23" s="92"/>
      <c r="AX23" s="93"/>
      <c r="AY23" s="91"/>
      <c r="AZ23" s="92"/>
      <c r="BA23" s="92"/>
      <c r="BB23" s="93"/>
      <c r="BC23" s="91"/>
      <c r="BD23" s="92"/>
      <c r="BE23" s="92"/>
      <c r="BF23" s="93"/>
      <c r="BG23" s="91"/>
      <c r="BH23" s="92"/>
      <c r="BI23" s="92"/>
      <c r="BJ23" s="93"/>
      <c r="BK23" s="91"/>
      <c r="BL23" s="92"/>
      <c r="BM23" s="92"/>
      <c r="BN23" s="93"/>
      <c r="BO23" s="91"/>
      <c r="BP23" s="92"/>
      <c r="BQ23" s="92"/>
      <c r="BR23" s="93"/>
      <c r="BS23" s="91"/>
      <c r="BT23" s="92"/>
      <c r="BU23" s="92"/>
      <c r="BV23" s="92"/>
      <c r="BW23" s="93"/>
      <c r="BX23" s="91"/>
      <c r="BY23" s="92"/>
      <c r="BZ23" s="92"/>
      <c r="CA23" s="93"/>
      <c r="CB23" s="91"/>
      <c r="CC23" s="92"/>
      <c r="CD23" s="92"/>
      <c r="CE23" s="93"/>
      <c r="CF23" s="146">
        <v>2</v>
      </c>
      <c r="CG23" s="147"/>
      <c r="CH23" s="147"/>
      <c r="CI23" s="148"/>
      <c r="CJ23" s="91"/>
      <c r="CK23" s="92"/>
      <c r="CL23" s="92"/>
      <c r="CM23" s="93"/>
      <c r="CN23" s="135">
        <v>2301</v>
      </c>
      <c r="CO23" s="136"/>
      <c r="CP23" s="136"/>
      <c r="CQ23" s="137"/>
      <c r="CR23" s="146">
        <v>107</v>
      </c>
      <c r="CS23" s="147"/>
      <c r="CT23" s="147"/>
      <c r="CU23" s="147"/>
      <c r="CV23" s="148"/>
      <c r="CW23" s="91"/>
      <c r="CX23" s="92"/>
      <c r="CY23" s="92"/>
      <c r="CZ23" s="92"/>
      <c r="DA23" s="93"/>
      <c r="DB23" s="91"/>
      <c r="DC23" s="92"/>
      <c r="DD23" s="92"/>
      <c r="DE23" s="92"/>
      <c r="DF23" s="93"/>
      <c r="DG23" s="135">
        <f>CF23+CN23+CR23</f>
        <v>2410</v>
      </c>
      <c r="DH23" s="136"/>
      <c r="DI23" s="136"/>
      <c r="DJ23" s="136"/>
      <c r="DK23" s="137"/>
      <c r="DL23" s="91"/>
      <c r="DM23" s="92"/>
      <c r="DN23" s="92"/>
      <c r="DO23" s="93"/>
      <c r="DP23" s="91"/>
      <c r="DQ23" s="92"/>
      <c r="DR23" s="92"/>
      <c r="DS23" s="93"/>
      <c r="DT23" s="135">
        <f>DG23+DO23</f>
        <v>2410</v>
      </c>
      <c r="DU23" s="136"/>
      <c r="DV23" s="136"/>
      <c r="DW23" s="136"/>
      <c r="DX23" s="137"/>
      <c r="DY23" s="143" t="s">
        <v>489</v>
      </c>
      <c r="DZ23" s="144"/>
      <c r="EA23" s="144"/>
      <c r="EB23" s="144"/>
      <c r="EC23" s="145"/>
      <c r="ED23" s="143" t="s">
        <v>490</v>
      </c>
      <c r="EE23" s="144"/>
      <c r="EF23" s="144"/>
      <c r="EG23" s="144"/>
      <c r="EH23" s="145"/>
      <c r="EI23" s="143" t="s">
        <v>490</v>
      </c>
      <c r="EJ23" s="144"/>
      <c r="EK23" s="144"/>
      <c r="EL23" s="144"/>
      <c r="EM23" s="145"/>
      <c r="EN23" s="132">
        <v>0.323</v>
      </c>
      <c r="EO23" s="133"/>
      <c r="EP23" s="133"/>
      <c r="EQ23" s="134"/>
      <c r="ER23" s="135">
        <v>0.25</v>
      </c>
      <c r="ES23" s="136"/>
      <c r="ET23" s="136"/>
      <c r="EU23" s="136"/>
      <c r="EV23" s="136"/>
      <c r="EW23" s="136"/>
      <c r="EX23" s="136"/>
      <c r="EY23" s="137"/>
      <c r="EZ23" s="143" t="s">
        <v>445</v>
      </c>
      <c r="FA23" s="144"/>
      <c r="FB23" s="144"/>
      <c r="FC23" s="144"/>
      <c r="FD23" s="144"/>
      <c r="FE23" s="145"/>
      <c r="FF23" s="131"/>
      <c r="FG23" s="131"/>
      <c r="FH23" s="131"/>
      <c r="FI23" s="94"/>
      <c r="FJ23" s="94"/>
      <c r="FK23" s="95"/>
      <c r="FL23" s="135">
        <f t="shared" si="0"/>
        <v>0.08075</v>
      </c>
      <c r="FM23" s="136"/>
      <c r="FN23" s="137"/>
    </row>
    <row r="24" spans="1:170" s="83" customFormat="1" ht="63" customHeight="1">
      <c r="A24" s="149" t="s">
        <v>371</v>
      </c>
      <c r="B24" s="150"/>
      <c r="C24" s="150"/>
      <c r="D24" s="151"/>
      <c r="E24" s="200"/>
      <c r="F24" s="201"/>
      <c r="G24" s="201"/>
      <c r="H24" s="201"/>
      <c r="I24" s="201"/>
      <c r="J24" s="86"/>
      <c r="K24" s="87"/>
      <c r="L24" s="146" t="s">
        <v>382</v>
      </c>
      <c r="M24" s="147"/>
      <c r="N24" s="147"/>
      <c r="O24" s="147"/>
      <c r="P24" s="147"/>
      <c r="Q24" s="148"/>
      <c r="R24" s="88"/>
      <c r="S24" s="89"/>
      <c r="T24" s="89"/>
      <c r="U24" s="89"/>
      <c r="V24" s="90"/>
      <c r="W24" s="91"/>
      <c r="X24" s="92"/>
      <c r="Y24" s="92"/>
      <c r="Z24" s="92"/>
      <c r="AA24" s="93"/>
      <c r="AB24" s="146" t="s">
        <v>639</v>
      </c>
      <c r="AC24" s="147"/>
      <c r="AD24" s="147"/>
      <c r="AE24" s="147"/>
      <c r="AF24" s="148"/>
      <c r="AG24" s="146">
        <v>1</v>
      </c>
      <c r="AH24" s="147"/>
      <c r="AI24" s="147"/>
      <c r="AJ24" s="147"/>
      <c r="AK24" s="148"/>
      <c r="AL24" s="146">
        <v>1</v>
      </c>
      <c r="AM24" s="147"/>
      <c r="AN24" s="147"/>
      <c r="AO24" s="147"/>
      <c r="AP24" s="148"/>
      <c r="AQ24" s="91"/>
      <c r="AR24" s="92"/>
      <c r="AS24" s="92"/>
      <c r="AT24" s="93"/>
      <c r="AU24" s="91"/>
      <c r="AV24" s="92"/>
      <c r="AW24" s="92"/>
      <c r="AX24" s="93"/>
      <c r="AY24" s="91"/>
      <c r="AZ24" s="92"/>
      <c r="BA24" s="92"/>
      <c r="BB24" s="93"/>
      <c r="BC24" s="91"/>
      <c r="BD24" s="92"/>
      <c r="BE24" s="92"/>
      <c r="BF24" s="93"/>
      <c r="BG24" s="91"/>
      <c r="BH24" s="92"/>
      <c r="BI24" s="92"/>
      <c r="BJ24" s="93"/>
      <c r="BK24" s="91"/>
      <c r="BL24" s="92"/>
      <c r="BM24" s="92"/>
      <c r="BN24" s="93"/>
      <c r="BO24" s="91"/>
      <c r="BP24" s="92"/>
      <c r="BQ24" s="92"/>
      <c r="BR24" s="93"/>
      <c r="BS24" s="91"/>
      <c r="BT24" s="92"/>
      <c r="BU24" s="92"/>
      <c r="BV24" s="92"/>
      <c r="BW24" s="93"/>
      <c r="BX24" s="91"/>
      <c r="BY24" s="92"/>
      <c r="BZ24" s="92"/>
      <c r="CA24" s="93"/>
      <c r="CB24" s="91"/>
      <c r="CC24" s="92"/>
      <c r="CD24" s="92"/>
      <c r="CE24" s="93"/>
      <c r="CF24" s="146">
        <v>1</v>
      </c>
      <c r="CG24" s="147"/>
      <c r="CH24" s="147"/>
      <c r="CI24" s="148"/>
      <c r="CJ24" s="91"/>
      <c r="CK24" s="92"/>
      <c r="CL24" s="92"/>
      <c r="CM24" s="93"/>
      <c r="CN24" s="135">
        <v>1126</v>
      </c>
      <c r="CO24" s="136"/>
      <c r="CP24" s="136"/>
      <c r="CQ24" s="137"/>
      <c r="CR24" s="146">
        <v>42</v>
      </c>
      <c r="CS24" s="147"/>
      <c r="CT24" s="147"/>
      <c r="CU24" s="147"/>
      <c r="CV24" s="148"/>
      <c r="CW24" s="91"/>
      <c r="CX24" s="92"/>
      <c r="CY24" s="92"/>
      <c r="CZ24" s="92"/>
      <c r="DA24" s="93"/>
      <c r="DB24" s="91"/>
      <c r="DC24" s="92"/>
      <c r="DD24" s="92"/>
      <c r="DE24" s="92"/>
      <c r="DF24" s="93"/>
      <c r="DG24" s="135">
        <f>CF24+CN24+CR24</f>
        <v>1169</v>
      </c>
      <c r="DH24" s="136"/>
      <c r="DI24" s="136"/>
      <c r="DJ24" s="136"/>
      <c r="DK24" s="137"/>
      <c r="DL24" s="91"/>
      <c r="DM24" s="92"/>
      <c r="DN24" s="92"/>
      <c r="DO24" s="93"/>
      <c r="DP24" s="91"/>
      <c r="DQ24" s="92"/>
      <c r="DR24" s="92"/>
      <c r="DS24" s="93"/>
      <c r="DT24" s="135">
        <f>DG24+DO24</f>
        <v>1169</v>
      </c>
      <c r="DU24" s="136"/>
      <c r="DV24" s="136"/>
      <c r="DW24" s="136"/>
      <c r="DX24" s="137"/>
      <c r="DY24" s="143" t="s">
        <v>491</v>
      </c>
      <c r="DZ24" s="144"/>
      <c r="EA24" s="144"/>
      <c r="EB24" s="144"/>
      <c r="EC24" s="145"/>
      <c r="ED24" s="143" t="s">
        <v>492</v>
      </c>
      <c r="EE24" s="144"/>
      <c r="EF24" s="144"/>
      <c r="EG24" s="144"/>
      <c r="EH24" s="145"/>
      <c r="EI24" s="143" t="s">
        <v>492</v>
      </c>
      <c r="EJ24" s="144"/>
      <c r="EK24" s="144"/>
      <c r="EL24" s="144"/>
      <c r="EM24" s="145"/>
      <c r="EN24" s="132">
        <v>1.459</v>
      </c>
      <c r="EO24" s="133"/>
      <c r="EP24" s="133"/>
      <c r="EQ24" s="134"/>
      <c r="ER24" s="135">
        <v>0.01</v>
      </c>
      <c r="ES24" s="136"/>
      <c r="ET24" s="136"/>
      <c r="EU24" s="136"/>
      <c r="EV24" s="136"/>
      <c r="EW24" s="136"/>
      <c r="EX24" s="136"/>
      <c r="EY24" s="137"/>
      <c r="EZ24" s="143" t="s">
        <v>445</v>
      </c>
      <c r="FA24" s="144"/>
      <c r="FB24" s="144"/>
      <c r="FC24" s="144"/>
      <c r="FD24" s="144"/>
      <c r="FE24" s="145"/>
      <c r="FF24" s="131"/>
      <c r="FG24" s="131"/>
      <c r="FH24" s="131"/>
      <c r="FI24" s="94"/>
      <c r="FJ24" s="94"/>
      <c r="FK24" s="95"/>
      <c r="FL24" s="135">
        <f t="shared" si="0"/>
        <v>0.01459</v>
      </c>
      <c r="FM24" s="136"/>
      <c r="FN24" s="137"/>
    </row>
    <row r="25" spans="1:170" s="83" customFormat="1" ht="63" customHeight="1">
      <c r="A25" s="149" t="s">
        <v>372</v>
      </c>
      <c r="B25" s="150"/>
      <c r="C25" s="150"/>
      <c r="D25" s="151"/>
      <c r="E25" s="200"/>
      <c r="F25" s="201"/>
      <c r="G25" s="201"/>
      <c r="H25" s="201"/>
      <c r="I25" s="201"/>
      <c r="J25" s="86"/>
      <c r="K25" s="87"/>
      <c r="L25" s="146" t="s">
        <v>382</v>
      </c>
      <c r="M25" s="147"/>
      <c r="N25" s="147"/>
      <c r="O25" s="147"/>
      <c r="P25" s="147"/>
      <c r="Q25" s="148"/>
      <c r="R25" s="88"/>
      <c r="S25" s="89"/>
      <c r="T25" s="89"/>
      <c r="U25" s="89"/>
      <c r="V25" s="90"/>
      <c r="W25" s="91"/>
      <c r="X25" s="92"/>
      <c r="Y25" s="92"/>
      <c r="Z25" s="92"/>
      <c r="AA25" s="93"/>
      <c r="AB25" s="146" t="s">
        <v>639</v>
      </c>
      <c r="AC25" s="147"/>
      <c r="AD25" s="147"/>
      <c r="AE25" s="147"/>
      <c r="AF25" s="148"/>
      <c r="AG25" s="146">
        <v>1</v>
      </c>
      <c r="AH25" s="147"/>
      <c r="AI25" s="147"/>
      <c r="AJ25" s="147"/>
      <c r="AK25" s="148"/>
      <c r="AL25" s="146">
        <v>1</v>
      </c>
      <c r="AM25" s="147"/>
      <c r="AN25" s="147"/>
      <c r="AO25" s="147"/>
      <c r="AP25" s="148"/>
      <c r="AQ25" s="91"/>
      <c r="AR25" s="92"/>
      <c r="AS25" s="92"/>
      <c r="AT25" s="93"/>
      <c r="AU25" s="91"/>
      <c r="AV25" s="92"/>
      <c r="AW25" s="92"/>
      <c r="AX25" s="93"/>
      <c r="AY25" s="91"/>
      <c r="AZ25" s="92"/>
      <c r="BA25" s="92"/>
      <c r="BB25" s="93"/>
      <c r="BC25" s="91"/>
      <c r="BD25" s="92"/>
      <c r="BE25" s="92"/>
      <c r="BF25" s="93"/>
      <c r="BG25" s="91"/>
      <c r="BH25" s="92"/>
      <c r="BI25" s="92"/>
      <c r="BJ25" s="93"/>
      <c r="BK25" s="91"/>
      <c r="BL25" s="92"/>
      <c r="BM25" s="92"/>
      <c r="BN25" s="93"/>
      <c r="BO25" s="91"/>
      <c r="BP25" s="92"/>
      <c r="BQ25" s="92"/>
      <c r="BR25" s="93"/>
      <c r="BS25" s="91"/>
      <c r="BT25" s="92"/>
      <c r="BU25" s="92"/>
      <c r="BV25" s="92"/>
      <c r="BW25" s="93"/>
      <c r="BX25" s="91"/>
      <c r="BY25" s="92"/>
      <c r="BZ25" s="92"/>
      <c r="CA25" s="93"/>
      <c r="CB25" s="91"/>
      <c r="CC25" s="92"/>
      <c r="CD25" s="92"/>
      <c r="CE25" s="93"/>
      <c r="CF25" s="146">
        <v>1</v>
      </c>
      <c r="CG25" s="147"/>
      <c r="CH25" s="147"/>
      <c r="CI25" s="148"/>
      <c r="CJ25" s="91"/>
      <c r="CK25" s="92"/>
      <c r="CL25" s="92"/>
      <c r="CM25" s="93"/>
      <c r="CN25" s="135">
        <v>1126</v>
      </c>
      <c r="CO25" s="136"/>
      <c r="CP25" s="136"/>
      <c r="CQ25" s="137"/>
      <c r="CR25" s="146">
        <v>42</v>
      </c>
      <c r="CS25" s="147"/>
      <c r="CT25" s="147"/>
      <c r="CU25" s="147"/>
      <c r="CV25" s="148"/>
      <c r="CW25" s="91"/>
      <c r="CX25" s="92"/>
      <c r="CY25" s="92"/>
      <c r="CZ25" s="92"/>
      <c r="DA25" s="93"/>
      <c r="DB25" s="91"/>
      <c r="DC25" s="92"/>
      <c r="DD25" s="92"/>
      <c r="DE25" s="92"/>
      <c r="DF25" s="93"/>
      <c r="DG25" s="135">
        <f>CF25+CN25+CR25</f>
        <v>1169</v>
      </c>
      <c r="DH25" s="136"/>
      <c r="DI25" s="136"/>
      <c r="DJ25" s="136"/>
      <c r="DK25" s="137"/>
      <c r="DL25" s="91"/>
      <c r="DM25" s="92"/>
      <c r="DN25" s="92"/>
      <c r="DO25" s="93"/>
      <c r="DP25" s="91"/>
      <c r="DQ25" s="92"/>
      <c r="DR25" s="92"/>
      <c r="DS25" s="93"/>
      <c r="DT25" s="135">
        <f>DG25+DO25</f>
        <v>1169</v>
      </c>
      <c r="DU25" s="136"/>
      <c r="DV25" s="136"/>
      <c r="DW25" s="136"/>
      <c r="DX25" s="137"/>
      <c r="DY25" s="143" t="s">
        <v>493</v>
      </c>
      <c r="DZ25" s="144"/>
      <c r="EA25" s="144"/>
      <c r="EB25" s="144"/>
      <c r="EC25" s="145"/>
      <c r="ED25" s="143" t="s">
        <v>494</v>
      </c>
      <c r="EE25" s="144"/>
      <c r="EF25" s="144"/>
      <c r="EG25" s="144"/>
      <c r="EH25" s="145"/>
      <c r="EI25" s="143" t="s">
        <v>494</v>
      </c>
      <c r="EJ25" s="144"/>
      <c r="EK25" s="144"/>
      <c r="EL25" s="144"/>
      <c r="EM25" s="145"/>
      <c r="EN25" s="132">
        <v>2.833</v>
      </c>
      <c r="EO25" s="133"/>
      <c r="EP25" s="133"/>
      <c r="EQ25" s="134"/>
      <c r="ER25" s="135">
        <v>0.01</v>
      </c>
      <c r="ES25" s="136"/>
      <c r="ET25" s="136"/>
      <c r="EU25" s="136"/>
      <c r="EV25" s="136"/>
      <c r="EW25" s="136"/>
      <c r="EX25" s="136"/>
      <c r="EY25" s="137"/>
      <c r="EZ25" s="143" t="s">
        <v>445</v>
      </c>
      <c r="FA25" s="144"/>
      <c r="FB25" s="144"/>
      <c r="FC25" s="144"/>
      <c r="FD25" s="144"/>
      <c r="FE25" s="145"/>
      <c r="FF25" s="131"/>
      <c r="FG25" s="131"/>
      <c r="FH25" s="131"/>
      <c r="FI25" s="94"/>
      <c r="FJ25" s="94"/>
      <c r="FK25" s="95"/>
      <c r="FL25" s="135">
        <f t="shared" si="0"/>
        <v>0.02833</v>
      </c>
      <c r="FM25" s="136"/>
      <c r="FN25" s="137"/>
    </row>
    <row r="26" spans="1:170" s="83" customFormat="1" ht="60.75" customHeight="1">
      <c r="A26" s="149" t="s">
        <v>373</v>
      </c>
      <c r="B26" s="150"/>
      <c r="C26" s="150"/>
      <c r="D26" s="151"/>
      <c r="E26" s="200"/>
      <c r="F26" s="201"/>
      <c r="G26" s="201"/>
      <c r="H26" s="201"/>
      <c r="I26" s="201"/>
      <c r="J26" s="86"/>
      <c r="K26" s="87"/>
      <c r="L26" s="146" t="s">
        <v>404</v>
      </c>
      <c r="M26" s="147"/>
      <c r="N26" s="147"/>
      <c r="O26" s="147"/>
      <c r="P26" s="147"/>
      <c r="Q26" s="148"/>
      <c r="R26" s="152"/>
      <c r="S26" s="153"/>
      <c r="T26" s="153"/>
      <c r="U26" s="153"/>
      <c r="V26" s="154"/>
      <c r="W26" s="146"/>
      <c r="X26" s="147"/>
      <c r="Y26" s="147"/>
      <c r="Z26" s="147"/>
      <c r="AA26" s="148"/>
      <c r="AB26" s="146" t="s">
        <v>495</v>
      </c>
      <c r="AC26" s="147"/>
      <c r="AD26" s="147"/>
      <c r="AE26" s="147"/>
      <c r="AF26" s="148"/>
      <c r="AG26" s="146">
        <v>1</v>
      </c>
      <c r="AH26" s="147"/>
      <c r="AI26" s="147"/>
      <c r="AJ26" s="147"/>
      <c r="AK26" s="148"/>
      <c r="AL26" s="146">
        <v>1</v>
      </c>
      <c r="AM26" s="147"/>
      <c r="AN26" s="147"/>
      <c r="AO26" s="147"/>
      <c r="AP26" s="148"/>
      <c r="AQ26" s="146"/>
      <c r="AR26" s="147"/>
      <c r="AS26" s="147"/>
      <c r="AT26" s="148"/>
      <c r="AU26" s="146"/>
      <c r="AV26" s="147"/>
      <c r="AW26" s="147"/>
      <c r="AX26" s="148"/>
      <c r="AY26" s="146"/>
      <c r="AZ26" s="147"/>
      <c r="BA26" s="147"/>
      <c r="BB26" s="148"/>
      <c r="BC26" s="146"/>
      <c r="BD26" s="147"/>
      <c r="BE26" s="147"/>
      <c r="BF26" s="148"/>
      <c r="BG26" s="146"/>
      <c r="BH26" s="147"/>
      <c r="BI26" s="147"/>
      <c r="BJ26" s="148"/>
      <c r="BK26" s="146"/>
      <c r="BL26" s="147"/>
      <c r="BM26" s="147"/>
      <c r="BN26" s="148"/>
      <c r="BO26" s="146"/>
      <c r="BP26" s="147"/>
      <c r="BQ26" s="147"/>
      <c r="BR26" s="148"/>
      <c r="BS26" s="146"/>
      <c r="BT26" s="147"/>
      <c r="BU26" s="147"/>
      <c r="BV26" s="147"/>
      <c r="BW26" s="148"/>
      <c r="BX26" s="146"/>
      <c r="BY26" s="147"/>
      <c r="BZ26" s="147"/>
      <c r="CA26" s="148"/>
      <c r="CB26" s="146"/>
      <c r="CC26" s="147"/>
      <c r="CD26" s="147"/>
      <c r="CE26" s="148"/>
      <c r="CF26" s="146">
        <v>2</v>
      </c>
      <c r="CG26" s="147"/>
      <c r="CH26" s="147"/>
      <c r="CI26" s="148"/>
      <c r="CJ26" s="146"/>
      <c r="CK26" s="147"/>
      <c r="CL26" s="147"/>
      <c r="CM26" s="148"/>
      <c r="CN26" s="135">
        <v>1811</v>
      </c>
      <c r="CO26" s="136"/>
      <c r="CP26" s="136"/>
      <c r="CQ26" s="137"/>
      <c r="CR26" s="146">
        <v>84</v>
      </c>
      <c r="CS26" s="147"/>
      <c r="CT26" s="147"/>
      <c r="CU26" s="147"/>
      <c r="CV26" s="148"/>
      <c r="CW26" s="146"/>
      <c r="CX26" s="147"/>
      <c r="CY26" s="147"/>
      <c r="CZ26" s="147"/>
      <c r="DA26" s="148"/>
      <c r="DB26" s="146"/>
      <c r="DC26" s="147"/>
      <c r="DD26" s="147"/>
      <c r="DE26" s="147"/>
      <c r="DF26" s="148"/>
      <c r="DG26" s="135">
        <f>CF26+CN26+CR26</f>
        <v>1897</v>
      </c>
      <c r="DH26" s="136"/>
      <c r="DI26" s="136"/>
      <c r="DJ26" s="136"/>
      <c r="DK26" s="137"/>
      <c r="DL26" s="146"/>
      <c r="DM26" s="147"/>
      <c r="DN26" s="147"/>
      <c r="DO26" s="148"/>
      <c r="DP26" s="146"/>
      <c r="DQ26" s="147"/>
      <c r="DR26" s="147"/>
      <c r="DS26" s="148"/>
      <c r="DT26" s="135">
        <f>CF26+CN26+CR26</f>
        <v>1897</v>
      </c>
      <c r="DU26" s="136"/>
      <c r="DV26" s="136"/>
      <c r="DW26" s="136"/>
      <c r="DX26" s="137"/>
      <c r="DY26" s="143" t="s">
        <v>496</v>
      </c>
      <c r="DZ26" s="144"/>
      <c r="EA26" s="144"/>
      <c r="EB26" s="144"/>
      <c r="EC26" s="145"/>
      <c r="ED26" s="143" t="s">
        <v>497</v>
      </c>
      <c r="EE26" s="144"/>
      <c r="EF26" s="144"/>
      <c r="EG26" s="144"/>
      <c r="EH26" s="145"/>
      <c r="EI26" s="143" t="s">
        <v>497</v>
      </c>
      <c r="EJ26" s="144"/>
      <c r="EK26" s="144"/>
      <c r="EL26" s="144"/>
      <c r="EM26" s="145"/>
      <c r="EN26" s="132">
        <v>0.374</v>
      </c>
      <c r="EO26" s="133"/>
      <c r="EP26" s="133"/>
      <c r="EQ26" s="134"/>
      <c r="ER26" s="135">
        <v>0.44</v>
      </c>
      <c r="ES26" s="136"/>
      <c r="ET26" s="136"/>
      <c r="EU26" s="136"/>
      <c r="EV26" s="136"/>
      <c r="EW26" s="136"/>
      <c r="EX26" s="136"/>
      <c r="EY26" s="137"/>
      <c r="EZ26" s="143" t="s">
        <v>445</v>
      </c>
      <c r="FA26" s="144"/>
      <c r="FB26" s="144"/>
      <c r="FC26" s="144"/>
      <c r="FD26" s="144"/>
      <c r="FE26" s="145"/>
      <c r="FF26" s="131"/>
      <c r="FG26" s="131"/>
      <c r="FH26" s="131"/>
      <c r="FI26" s="96"/>
      <c r="FJ26" s="96"/>
      <c r="FK26" s="97"/>
      <c r="FL26" s="135">
        <f t="shared" si="0"/>
        <v>0.16456</v>
      </c>
      <c r="FM26" s="136"/>
      <c r="FN26" s="137"/>
    </row>
    <row r="27" spans="1:170" s="83" customFormat="1" ht="63" customHeight="1">
      <c r="A27" s="149" t="s">
        <v>374</v>
      </c>
      <c r="B27" s="150"/>
      <c r="C27" s="150"/>
      <c r="D27" s="151"/>
      <c r="E27" s="200"/>
      <c r="F27" s="201"/>
      <c r="G27" s="201"/>
      <c r="H27" s="201"/>
      <c r="I27" s="201"/>
      <c r="J27" s="86"/>
      <c r="K27" s="87"/>
      <c r="L27" s="146" t="s">
        <v>387</v>
      </c>
      <c r="M27" s="147"/>
      <c r="N27" s="147"/>
      <c r="O27" s="147"/>
      <c r="P27" s="147"/>
      <c r="Q27" s="148"/>
      <c r="R27" s="88"/>
      <c r="S27" s="89"/>
      <c r="T27" s="89"/>
      <c r="U27" s="89"/>
      <c r="V27" s="90"/>
      <c r="W27" s="91"/>
      <c r="X27" s="92"/>
      <c r="Y27" s="92"/>
      <c r="Z27" s="92"/>
      <c r="AA27" s="93"/>
      <c r="AB27" s="146" t="s">
        <v>498</v>
      </c>
      <c r="AC27" s="147"/>
      <c r="AD27" s="147"/>
      <c r="AE27" s="147"/>
      <c r="AF27" s="148"/>
      <c r="AG27" s="146">
        <v>1</v>
      </c>
      <c r="AH27" s="147"/>
      <c r="AI27" s="147"/>
      <c r="AJ27" s="147"/>
      <c r="AK27" s="148"/>
      <c r="AL27" s="146">
        <v>1</v>
      </c>
      <c r="AM27" s="147"/>
      <c r="AN27" s="147"/>
      <c r="AO27" s="147"/>
      <c r="AP27" s="148"/>
      <c r="AQ27" s="91"/>
      <c r="AR27" s="92"/>
      <c r="AS27" s="92"/>
      <c r="AT27" s="93"/>
      <c r="AU27" s="91"/>
      <c r="AV27" s="92"/>
      <c r="AW27" s="92"/>
      <c r="AX27" s="93"/>
      <c r="AY27" s="91"/>
      <c r="AZ27" s="92"/>
      <c r="BA27" s="92"/>
      <c r="BB27" s="93"/>
      <c r="BC27" s="91"/>
      <c r="BD27" s="92"/>
      <c r="BE27" s="92"/>
      <c r="BF27" s="93"/>
      <c r="BG27" s="91"/>
      <c r="BH27" s="92"/>
      <c r="BI27" s="92"/>
      <c r="BJ27" s="93"/>
      <c r="BK27" s="91"/>
      <c r="BL27" s="92"/>
      <c r="BM27" s="92"/>
      <c r="BN27" s="93"/>
      <c r="BO27" s="91"/>
      <c r="BP27" s="92"/>
      <c r="BQ27" s="92"/>
      <c r="BR27" s="93"/>
      <c r="BS27" s="91"/>
      <c r="BT27" s="92"/>
      <c r="BU27" s="92"/>
      <c r="BV27" s="92"/>
      <c r="BW27" s="93"/>
      <c r="BX27" s="91"/>
      <c r="BY27" s="92"/>
      <c r="BZ27" s="92"/>
      <c r="CA27" s="93"/>
      <c r="CB27" s="91"/>
      <c r="CC27" s="92"/>
      <c r="CD27" s="92"/>
      <c r="CE27" s="93"/>
      <c r="CF27" s="146">
        <v>1</v>
      </c>
      <c r="CG27" s="147"/>
      <c r="CH27" s="147"/>
      <c r="CI27" s="148"/>
      <c r="CJ27" s="91"/>
      <c r="CK27" s="92"/>
      <c r="CL27" s="92"/>
      <c r="CM27" s="93"/>
      <c r="CN27" s="135">
        <v>1560</v>
      </c>
      <c r="CO27" s="136"/>
      <c r="CP27" s="136"/>
      <c r="CQ27" s="137"/>
      <c r="CR27" s="146">
        <v>83</v>
      </c>
      <c r="CS27" s="147"/>
      <c r="CT27" s="147"/>
      <c r="CU27" s="147"/>
      <c r="CV27" s="148"/>
      <c r="CW27" s="91"/>
      <c r="CX27" s="92"/>
      <c r="CY27" s="92"/>
      <c r="CZ27" s="92"/>
      <c r="DA27" s="93"/>
      <c r="DB27" s="91"/>
      <c r="DC27" s="92"/>
      <c r="DD27" s="92"/>
      <c r="DE27" s="92"/>
      <c r="DF27" s="93"/>
      <c r="DG27" s="135">
        <f>CF27+CN27+CR27+CW27</f>
        <v>1644</v>
      </c>
      <c r="DH27" s="136"/>
      <c r="DI27" s="136"/>
      <c r="DJ27" s="136"/>
      <c r="DK27" s="137"/>
      <c r="DL27" s="91"/>
      <c r="DM27" s="92"/>
      <c r="DN27" s="92"/>
      <c r="DO27" s="93"/>
      <c r="DP27" s="91"/>
      <c r="DQ27" s="92"/>
      <c r="DR27" s="92"/>
      <c r="DS27" s="93"/>
      <c r="DT27" s="135">
        <f>DG27+DO27</f>
        <v>1644</v>
      </c>
      <c r="DU27" s="136"/>
      <c r="DV27" s="136"/>
      <c r="DW27" s="136"/>
      <c r="DX27" s="137"/>
      <c r="DY27" s="143" t="s">
        <v>499</v>
      </c>
      <c r="DZ27" s="144"/>
      <c r="EA27" s="144"/>
      <c r="EB27" s="144"/>
      <c r="EC27" s="145"/>
      <c r="ED27" s="143" t="s">
        <v>500</v>
      </c>
      <c r="EE27" s="144"/>
      <c r="EF27" s="144"/>
      <c r="EG27" s="144"/>
      <c r="EH27" s="145"/>
      <c r="EI27" s="143" t="s">
        <v>500</v>
      </c>
      <c r="EJ27" s="144"/>
      <c r="EK27" s="144"/>
      <c r="EL27" s="144"/>
      <c r="EM27" s="145"/>
      <c r="EN27" s="132">
        <v>0.51</v>
      </c>
      <c r="EO27" s="133"/>
      <c r="EP27" s="133"/>
      <c r="EQ27" s="134"/>
      <c r="ER27" s="135">
        <v>1.1</v>
      </c>
      <c r="ES27" s="136"/>
      <c r="ET27" s="136"/>
      <c r="EU27" s="136"/>
      <c r="EV27" s="136"/>
      <c r="EW27" s="136"/>
      <c r="EX27" s="136"/>
      <c r="EY27" s="137"/>
      <c r="EZ27" s="143" t="s">
        <v>445</v>
      </c>
      <c r="FA27" s="144"/>
      <c r="FB27" s="144"/>
      <c r="FC27" s="144"/>
      <c r="FD27" s="144"/>
      <c r="FE27" s="145"/>
      <c r="FF27" s="131"/>
      <c r="FG27" s="131"/>
      <c r="FH27" s="131"/>
      <c r="FI27" s="94"/>
      <c r="FJ27" s="94"/>
      <c r="FK27" s="95"/>
      <c r="FL27" s="135">
        <f t="shared" si="0"/>
        <v>0.561</v>
      </c>
      <c r="FM27" s="136"/>
      <c r="FN27" s="137"/>
    </row>
    <row r="28" spans="1:170" s="83" customFormat="1" ht="60.75" customHeight="1">
      <c r="A28" s="149" t="s">
        <v>375</v>
      </c>
      <c r="B28" s="150"/>
      <c r="C28" s="150"/>
      <c r="D28" s="151"/>
      <c r="E28" s="200"/>
      <c r="F28" s="201"/>
      <c r="G28" s="201"/>
      <c r="H28" s="201"/>
      <c r="I28" s="201"/>
      <c r="J28" s="86"/>
      <c r="K28" s="87"/>
      <c r="L28" s="146" t="s">
        <v>404</v>
      </c>
      <c r="M28" s="147"/>
      <c r="N28" s="147"/>
      <c r="O28" s="147"/>
      <c r="P28" s="147"/>
      <c r="Q28" s="148"/>
      <c r="R28" s="152"/>
      <c r="S28" s="153"/>
      <c r="T28" s="153"/>
      <c r="U28" s="153"/>
      <c r="V28" s="154"/>
      <c r="W28" s="146"/>
      <c r="X28" s="147"/>
      <c r="Y28" s="147"/>
      <c r="Z28" s="147"/>
      <c r="AA28" s="148"/>
      <c r="AB28" s="146" t="s">
        <v>495</v>
      </c>
      <c r="AC28" s="147"/>
      <c r="AD28" s="147"/>
      <c r="AE28" s="147"/>
      <c r="AF28" s="148"/>
      <c r="AG28" s="146">
        <v>1</v>
      </c>
      <c r="AH28" s="147"/>
      <c r="AI28" s="147"/>
      <c r="AJ28" s="147"/>
      <c r="AK28" s="148"/>
      <c r="AL28" s="146">
        <v>1</v>
      </c>
      <c r="AM28" s="147"/>
      <c r="AN28" s="147"/>
      <c r="AO28" s="147"/>
      <c r="AP28" s="148"/>
      <c r="AQ28" s="146"/>
      <c r="AR28" s="147"/>
      <c r="AS28" s="147"/>
      <c r="AT28" s="148"/>
      <c r="AU28" s="146"/>
      <c r="AV28" s="147"/>
      <c r="AW28" s="147"/>
      <c r="AX28" s="148"/>
      <c r="AY28" s="146"/>
      <c r="AZ28" s="147"/>
      <c r="BA28" s="147"/>
      <c r="BB28" s="148"/>
      <c r="BC28" s="146"/>
      <c r="BD28" s="147"/>
      <c r="BE28" s="147"/>
      <c r="BF28" s="148"/>
      <c r="BG28" s="146"/>
      <c r="BH28" s="147"/>
      <c r="BI28" s="147"/>
      <c r="BJ28" s="148"/>
      <c r="BK28" s="146"/>
      <c r="BL28" s="147"/>
      <c r="BM28" s="147"/>
      <c r="BN28" s="148"/>
      <c r="BO28" s="146"/>
      <c r="BP28" s="147"/>
      <c r="BQ28" s="147"/>
      <c r="BR28" s="148"/>
      <c r="BS28" s="146"/>
      <c r="BT28" s="147"/>
      <c r="BU28" s="147"/>
      <c r="BV28" s="147"/>
      <c r="BW28" s="148"/>
      <c r="BX28" s="146"/>
      <c r="BY28" s="147"/>
      <c r="BZ28" s="147"/>
      <c r="CA28" s="148"/>
      <c r="CB28" s="146"/>
      <c r="CC28" s="147"/>
      <c r="CD28" s="147"/>
      <c r="CE28" s="148"/>
      <c r="CF28" s="146">
        <v>2</v>
      </c>
      <c r="CG28" s="147"/>
      <c r="CH28" s="147"/>
      <c r="CI28" s="148"/>
      <c r="CJ28" s="146"/>
      <c r="CK28" s="147"/>
      <c r="CL28" s="147"/>
      <c r="CM28" s="148"/>
      <c r="CN28" s="135">
        <v>1811</v>
      </c>
      <c r="CO28" s="136"/>
      <c r="CP28" s="136"/>
      <c r="CQ28" s="137"/>
      <c r="CR28" s="146">
        <v>84</v>
      </c>
      <c r="CS28" s="147"/>
      <c r="CT28" s="147"/>
      <c r="CU28" s="147"/>
      <c r="CV28" s="148"/>
      <c r="CW28" s="146"/>
      <c r="CX28" s="147"/>
      <c r="CY28" s="147"/>
      <c r="CZ28" s="147"/>
      <c r="DA28" s="148"/>
      <c r="DB28" s="146"/>
      <c r="DC28" s="147"/>
      <c r="DD28" s="147"/>
      <c r="DE28" s="147"/>
      <c r="DF28" s="148"/>
      <c r="DG28" s="135">
        <f>CF28+CN28+CR28</f>
        <v>1897</v>
      </c>
      <c r="DH28" s="136"/>
      <c r="DI28" s="136"/>
      <c r="DJ28" s="136"/>
      <c r="DK28" s="137"/>
      <c r="DL28" s="146"/>
      <c r="DM28" s="147"/>
      <c r="DN28" s="147"/>
      <c r="DO28" s="148"/>
      <c r="DP28" s="146"/>
      <c r="DQ28" s="147"/>
      <c r="DR28" s="147"/>
      <c r="DS28" s="148"/>
      <c r="DT28" s="135">
        <f>CF28+CN28+CR28</f>
        <v>1897</v>
      </c>
      <c r="DU28" s="136"/>
      <c r="DV28" s="136"/>
      <c r="DW28" s="136"/>
      <c r="DX28" s="137"/>
      <c r="DY28" s="143" t="s">
        <v>501</v>
      </c>
      <c r="DZ28" s="144"/>
      <c r="EA28" s="144"/>
      <c r="EB28" s="144"/>
      <c r="EC28" s="145"/>
      <c r="ED28" s="143" t="s">
        <v>502</v>
      </c>
      <c r="EE28" s="144"/>
      <c r="EF28" s="144"/>
      <c r="EG28" s="144"/>
      <c r="EH28" s="145"/>
      <c r="EI28" s="143" t="s">
        <v>502</v>
      </c>
      <c r="EJ28" s="144"/>
      <c r="EK28" s="144"/>
      <c r="EL28" s="144"/>
      <c r="EM28" s="145"/>
      <c r="EN28" s="132">
        <v>0.408</v>
      </c>
      <c r="EO28" s="133"/>
      <c r="EP28" s="133"/>
      <c r="EQ28" s="134"/>
      <c r="ER28" s="135">
        <v>0.44</v>
      </c>
      <c r="ES28" s="136"/>
      <c r="ET28" s="136"/>
      <c r="EU28" s="136"/>
      <c r="EV28" s="136"/>
      <c r="EW28" s="136"/>
      <c r="EX28" s="136"/>
      <c r="EY28" s="137"/>
      <c r="EZ28" s="143" t="s">
        <v>445</v>
      </c>
      <c r="FA28" s="144"/>
      <c r="FB28" s="144"/>
      <c r="FC28" s="144"/>
      <c r="FD28" s="144"/>
      <c r="FE28" s="145"/>
      <c r="FF28" s="131"/>
      <c r="FG28" s="131"/>
      <c r="FH28" s="131"/>
      <c r="FI28" s="96"/>
      <c r="FJ28" s="96"/>
      <c r="FK28" s="97"/>
      <c r="FL28" s="135">
        <f t="shared" si="0"/>
        <v>0.17951999999999999</v>
      </c>
      <c r="FM28" s="136"/>
      <c r="FN28" s="137"/>
    </row>
    <row r="29" spans="1:170" s="83" customFormat="1" ht="63" customHeight="1">
      <c r="A29" s="149" t="s">
        <v>376</v>
      </c>
      <c r="B29" s="150"/>
      <c r="C29" s="150"/>
      <c r="D29" s="151"/>
      <c r="E29" s="200"/>
      <c r="F29" s="201"/>
      <c r="G29" s="201"/>
      <c r="H29" s="201"/>
      <c r="I29" s="201"/>
      <c r="J29" s="86"/>
      <c r="K29" s="87"/>
      <c r="L29" s="146" t="s">
        <v>503</v>
      </c>
      <c r="M29" s="147"/>
      <c r="N29" s="147"/>
      <c r="O29" s="147"/>
      <c r="P29" s="147"/>
      <c r="Q29" s="148"/>
      <c r="R29" s="88"/>
      <c r="S29" s="89"/>
      <c r="T29" s="89"/>
      <c r="U29" s="89"/>
      <c r="V29" s="90"/>
      <c r="W29" s="91"/>
      <c r="X29" s="92"/>
      <c r="Y29" s="92"/>
      <c r="Z29" s="92"/>
      <c r="AA29" s="93"/>
      <c r="AB29" s="146" t="s">
        <v>504</v>
      </c>
      <c r="AC29" s="147"/>
      <c r="AD29" s="147"/>
      <c r="AE29" s="147"/>
      <c r="AF29" s="148"/>
      <c r="AG29" s="146">
        <v>1</v>
      </c>
      <c r="AH29" s="147"/>
      <c r="AI29" s="147"/>
      <c r="AJ29" s="147"/>
      <c r="AK29" s="148"/>
      <c r="AL29" s="146">
        <v>1</v>
      </c>
      <c r="AM29" s="147"/>
      <c r="AN29" s="147"/>
      <c r="AO29" s="147"/>
      <c r="AP29" s="148"/>
      <c r="AQ29" s="91"/>
      <c r="AR29" s="92"/>
      <c r="AS29" s="92"/>
      <c r="AT29" s="93"/>
      <c r="AU29" s="91"/>
      <c r="AV29" s="92"/>
      <c r="AW29" s="92"/>
      <c r="AX29" s="93"/>
      <c r="AY29" s="91"/>
      <c r="AZ29" s="92"/>
      <c r="BA29" s="92"/>
      <c r="BB29" s="93"/>
      <c r="BC29" s="91"/>
      <c r="BD29" s="92"/>
      <c r="BE29" s="92"/>
      <c r="BF29" s="93"/>
      <c r="BG29" s="91"/>
      <c r="BH29" s="92"/>
      <c r="BI29" s="92"/>
      <c r="BJ29" s="93"/>
      <c r="BK29" s="91"/>
      <c r="BL29" s="92"/>
      <c r="BM29" s="92"/>
      <c r="BN29" s="93"/>
      <c r="BO29" s="91"/>
      <c r="BP29" s="92"/>
      <c r="BQ29" s="92"/>
      <c r="BR29" s="93"/>
      <c r="BS29" s="91"/>
      <c r="BT29" s="92"/>
      <c r="BU29" s="92"/>
      <c r="BV29" s="92"/>
      <c r="BW29" s="93"/>
      <c r="BX29" s="91"/>
      <c r="BY29" s="92"/>
      <c r="BZ29" s="92"/>
      <c r="CA29" s="93"/>
      <c r="CB29" s="91"/>
      <c r="CC29" s="92"/>
      <c r="CD29" s="92"/>
      <c r="CE29" s="93"/>
      <c r="CF29" s="146">
        <v>0</v>
      </c>
      <c r="CG29" s="147"/>
      <c r="CH29" s="147"/>
      <c r="CI29" s="148"/>
      <c r="CJ29" s="91"/>
      <c r="CK29" s="92"/>
      <c r="CL29" s="92"/>
      <c r="CM29" s="93"/>
      <c r="CN29" s="135">
        <v>2206</v>
      </c>
      <c r="CO29" s="136"/>
      <c r="CP29" s="136"/>
      <c r="CQ29" s="137"/>
      <c r="CR29" s="146">
        <v>85</v>
      </c>
      <c r="CS29" s="147"/>
      <c r="CT29" s="147"/>
      <c r="CU29" s="147"/>
      <c r="CV29" s="148"/>
      <c r="CW29" s="91"/>
      <c r="CX29" s="92"/>
      <c r="CY29" s="92"/>
      <c r="CZ29" s="92"/>
      <c r="DA29" s="93"/>
      <c r="DB29" s="91"/>
      <c r="DC29" s="92"/>
      <c r="DD29" s="92"/>
      <c r="DE29" s="92"/>
      <c r="DF29" s="93"/>
      <c r="DG29" s="135">
        <f>CF29+CN29+CR29</f>
        <v>2291</v>
      </c>
      <c r="DH29" s="136"/>
      <c r="DI29" s="136"/>
      <c r="DJ29" s="136"/>
      <c r="DK29" s="137"/>
      <c r="DL29" s="91"/>
      <c r="DM29" s="92"/>
      <c r="DN29" s="92"/>
      <c r="DO29" s="93"/>
      <c r="DP29" s="91"/>
      <c r="DQ29" s="92"/>
      <c r="DR29" s="92"/>
      <c r="DS29" s="93"/>
      <c r="DT29" s="135">
        <f>DG29+DO29</f>
        <v>2291</v>
      </c>
      <c r="DU29" s="136"/>
      <c r="DV29" s="136"/>
      <c r="DW29" s="136"/>
      <c r="DX29" s="137"/>
      <c r="DY29" s="143" t="s">
        <v>505</v>
      </c>
      <c r="DZ29" s="144"/>
      <c r="EA29" s="144"/>
      <c r="EB29" s="144"/>
      <c r="EC29" s="145"/>
      <c r="ED29" s="143" t="s">
        <v>506</v>
      </c>
      <c r="EE29" s="144"/>
      <c r="EF29" s="144"/>
      <c r="EG29" s="144"/>
      <c r="EH29" s="145"/>
      <c r="EI29" s="143" t="s">
        <v>506</v>
      </c>
      <c r="EJ29" s="144"/>
      <c r="EK29" s="144"/>
      <c r="EL29" s="144"/>
      <c r="EM29" s="145"/>
      <c r="EN29" s="132">
        <v>0.85</v>
      </c>
      <c r="EO29" s="133"/>
      <c r="EP29" s="133"/>
      <c r="EQ29" s="134"/>
      <c r="ER29" s="135">
        <v>0.59</v>
      </c>
      <c r="ES29" s="136"/>
      <c r="ET29" s="136"/>
      <c r="EU29" s="136"/>
      <c r="EV29" s="136"/>
      <c r="EW29" s="136"/>
      <c r="EX29" s="136"/>
      <c r="EY29" s="137"/>
      <c r="EZ29" s="143" t="s">
        <v>445</v>
      </c>
      <c r="FA29" s="144"/>
      <c r="FB29" s="144"/>
      <c r="FC29" s="144"/>
      <c r="FD29" s="144"/>
      <c r="FE29" s="145"/>
      <c r="FF29" s="131"/>
      <c r="FG29" s="131"/>
      <c r="FH29" s="131"/>
      <c r="FI29" s="94"/>
      <c r="FJ29" s="94"/>
      <c r="FK29" s="95"/>
      <c r="FL29" s="135">
        <f t="shared" si="0"/>
        <v>0.5015</v>
      </c>
      <c r="FM29" s="136"/>
      <c r="FN29" s="137"/>
    </row>
    <row r="30" spans="1:170" s="83" customFormat="1" ht="63" customHeight="1">
      <c r="A30" s="149" t="s">
        <v>388</v>
      </c>
      <c r="B30" s="150"/>
      <c r="C30" s="150"/>
      <c r="D30" s="151"/>
      <c r="E30" s="198" t="s">
        <v>620</v>
      </c>
      <c r="F30" s="199"/>
      <c r="G30" s="199"/>
      <c r="H30" s="199"/>
      <c r="I30" s="199"/>
      <c r="J30" s="86"/>
      <c r="K30" s="87"/>
      <c r="L30" s="146" t="s">
        <v>452</v>
      </c>
      <c r="M30" s="147"/>
      <c r="N30" s="147"/>
      <c r="O30" s="147"/>
      <c r="P30" s="147"/>
      <c r="Q30" s="148"/>
      <c r="R30" s="88"/>
      <c r="S30" s="89"/>
      <c r="T30" s="89"/>
      <c r="U30" s="89"/>
      <c r="V30" s="90"/>
      <c r="W30" s="91"/>
      <c r="X30" s="92"/>
      <c r="Y30" s="92"/>
      <c r="Z30" s="92"/>
      <c r="AA30" s="93"/>
      <c r="AB30" s="146" t="s">
        <v>481</v>
      </c>
      <c r="AC30" s="147"/>
      <c r="AD30" s="147"/>
      <c r="AE30" s="147"/>
      <c r="AF30" s="148"/>
      <c r="AG30" s="146">
        <v>1</v>
      </c>
      <c r="AH30" s="147"/>
      <c r="AI30" s="147"/>
      <c r="AJ30" s="147"/>
      <c r="AK30" s="148"/>
      <c r="AL30" s="146">
        <v>1</v>
      </c>
      <c r="AM30" s="147"/>
      <c r="AN30" s="147"/>
      <c r="AO30" s="147"/>
      <c r="AP30" s="148"/>
      <c r="AQ30" s="91"/>
      <c r="AR30" s="92"/>
      <c r="AS30" s="92"/>
      <c r="AT30" s="93"/>
      <c r="AU30" s="91"/>
      <c r="AV30" s="92"/>
      <c r="AW30" s="92"/>
      <c r="AX30" s="93"/>
      <c r="AY30" s="91"/>
      <c r="AZ30" s="92"/>
      <c r="BA30" s="92"/>
      <c r="BB30" s="93"/>
      <c r="BC30" s="91"/>
      <c r="BD30" s="92"/>
      <c r="BE30" s="92"/>
      <c r="BF30" s="93"/>
      <c r="BG30" s="91"/>
      <c r="BH30" s="92"/>
      <c r="BI30" s="92"/>
      <c r="BJ30" s="93"/>
      <c r="BK30" s="91"/>
      <c r="BL30" s="92"/>
      <c r="BM30" s="92"/>
      <c r="BN30" s="93"/>
      <c r="BO30" s="91"/>
      <c r="BP30" s="92"/>
      <c r="BQ30" s="92"/>
      <c r="BR30" s="93"/>
      <c r="BS30" s="91"/>
      <c r="BT30" s="92"/>
      <c r="BU30" s="92"/>
      <c r="BV30" s="92"/>
      <c r="BW30" s="93"/>
      <c r="BX30" s="91"/>
      <c r="BY30" s="92"/>
      <c r="BZ30" s="92"/>
      <c r="CA30" s="93"/>
      <c r="CB30" s="91"/>
      <c r="CC30" s="92"/>
      <c r="CD30" s="92"/>
      <c r="CE30" s="93"/>
      <c r="CF30" s="146">
        <v>1</v>
      </c>
      <c r="CG30" s="147"/>
      <c r="CH30" s="147"/>
      <c r="CI30" s="148"/>
      <c r="CJ30" s="91"/>
      <c r="CK30" s="92"/>
      <c r="CL30" s="92"/>
      <c r="CM30" s="93"/>
      <c r="CN30" s="135">
        <v>1281</v>
      </c>
      <c r="CO30" s="136"/>
      <c r="CP30" s="136"/>
      <c r="CQ30" s="137"/>
      <c r="CR30" s="146">
        <v>55</v>
      </c>
      <c r="CS30" s="147"/>
      <c r="CT30" s="147"/>
      <c r="CU30" s="147"/>
      <c r="CV30" s="148"/>
      <c r="CW30" s="91"/>
      <c r="CX30" s="92"/>
      <c r="CY30" s="92"/>
      <c r="CZ30" s="92"/>
      <c r="DA30" s="93"/>
      <c r="DB30" s="91"/>
      <c r="DC30" s="92"/>
      <c r="DD30" s="92"/>
      <c r="DE30" s="92"/>
      <c r="DF30" s="93"/>
      <c r="DG30" s="135">
        <f>CF30+CN30+CR30+CW30</f>
        <v>1337</v>
      </c>
      <c r="DH30" s="136"/>
      <c r="DI30" s="136"/>
      <c r="DJ30" s="136"/>
      <c r="DK30" s="137"/>
      <c r="DL30" s="91"/>
      <c r="DM30" s="92"/>
      <c r="DN30" s="92"/>
      <c r="DO30" s="93"/>
      <c r="DP30" s="91"/>
      <c r="DQ30" s="92"/>
      <c r="DR30" s="92"/>
      <c r="DS30" s="93"/>
      <c r="DT30" s="135">
        <f>CR30+CN30+CF30</f>
        <v>1337</v>
      </c>
      <c r="DU30" s="136"/>
      <c r="DV30" s="136"/>
      <c r="DW30" s="136"/>
      <c r="DX30" s="137"/>
      <c r="DY30" s="143" t="s">
        <v>507</v>
      </c>
      <c r="DZ30" s="144"/>
      <c r="EA30" s="144"/>
      <c r="EB30" s="144"/>
      <c r="EC30" s="145"/>
      <c r="ED30" s="143" t="s">
        <v>508</v>
      </c>
      <c r="EE30" s="144"/>
      <c r="EF30" s="144"/>
      <c r="EG30" s="144"/>
      <c r="EH30" s="145"/>
      <c r="EI30" s="143" t="s">
        <v>508</v>
      </c>
      <c r="EJ30" s="144"/>
      <c r="EK30" s="144"/>
      <c r="EL30" s="144"/>
      <c r="EM30" s="145"/>
      <c r="EN30" s="132">
        <v>1.901</v>
      </c>
      <c r="EO30" s="133"/>
      <c r="EP30" s="133"/>
      <c r="EQ30" s="134"/>
      <c r="ER30" s="135">
        <v>0.37</v>
      </c>
      <c r="ES30" s="136"/>
      <c r="ET30" s="136"/>
      <c r="EU30" s="136"/>
      <c r="EV30" s="136"/>
      <c r="EW30" s="136"/>
      <c r="EX30" s="136"/>
      <c r="EY30" s="137"/>
      <c r="EZ30" s="143" t="s">
        <v>445</v>
      </c>
      <c r="FA30" s="144"/>
      <c r="FB30" s="144"/>
      <c r="FC30" s="144"/>
      <c r="FD30" s="144"/>
      <c r="FE30" s="145"/>
      <c r="FF30" s="131"/>
      <c r="FG30" s="131"/>
      <c r="FH30" s="131"/>
      <c r="FI30" s="94"/>
      <c r="FJ30" s="94"/>
      <c r="FK30" s="95"/>
      <c r="FL30" s="135">
        <f t="shared" si="0"/>
        <v>0.70337</v>
      </c>
      <c r="FM30" s="136"/>
      <c r="FN30" s="137"/>
    </row>
    <row r="31" spans="1:170" s="83" customFormat="1" ht="63" customHeight="1">
      <c r="A31" s="149" t="s">
        <v>389</v>
      </c>
      <c r="B31" s="150"/>
      <c r="C31" s="150"/>
      <c r="D31" s="151"/>
      <c r="E31" s="200"/>
      <c r="F31" s="201"/>
      <c r="G31" s="201"/>
      <c r="H31" s="201"/>
      <c r="I31" s="201"/>
      <c r="J31" s="86"/>
      <c r="K31" s="87"/>
      <c r="L31" s="146" t="s">
        <v>383</v>
      </c>
      <c r="M31" s="147"/>
      <c r="N31" s="147"/>
      <c r="O31" s="147"/>
      <c r="P31" s="147"/>
      <c r="Q31" s="148"/>
      <c r="R31" s="152"/>
      <c r="S31" s="153"/>
      <c r="T31" s="153"/>
      <c r="U31" s="153"/>
      <c r="V31" s="154"/>
      <c r="W31" s="146"/>
      <c r="X31" s="147"/>
      <c r="Y31" s="147"/>
      <c r="Z31" s="147"/>
      <c r="AA31" s="148"/>
      <c r="AB31" s="146" t="s">
        <v>481</v>
      </c>
      <c r="AC31" s="147"/>
      <c r="AD31" s="147"/>
      <c r="AE31" s="147"/>
      <c r="AF31" s="148"/>
      <c r="AG31" s="146">
        <v>1</v>
      </c>
      <c r="AH31" s="147"/>
      <c r="AI31" s="147"/>
      <c r="AJ31" s="147"/>
      <c r="AK31" s="148"/>
      <c r="AL31" s="146">
        <v>1</v>
      </c>
      <c r="AM31" s="147"/>
      <c r="AN31" s="147"/>
      <c r="AO31" s="147"/>
      <c r="AP31" s="148"/>
      <c r="AQ31" s="146"/>
      <c r="AR31" s="147"/>
      <c r="AS31" s="147"/>
      <c r="AT31" s="148"/>
      <c r="AU31" s="146"/>
      <c r="AV31" s="147"/>
      <c r="AW31" s="147"/>
      <c r="AX31" s="148"/>
      <c r="AY31" s="146"/>
      <c r="AZ31" s="147"/>
      <c r="BA31" s="147"/>
      <c r="BB31" s="148"/>
      <c r="BC31" s="146"/>
      <c r="BD31" s="147"/>
      <c r="BE31" s="147"/>
      <c r="BF31" s="148"/>
      <c r="BG31" s="146"/>
      <c r="BH31" s="147"/>
      <c r="BI31" s="147"/>
      <c r="BJ31" s="148"/>
      <c r="BK31" s="146"/>
      <c r="BL31" s="147"/>
      <c r="BM31" s="147"/>
      <c r="BN31" s="148"/>
      <c r="BO31" s="146"/>
      <c r="BP31" s="147"/>
      <c r="BQ31" s="147"/>
      <c r="BR31" s="148"/>
      <c r="BS31" s="146"/>
      <c r="BT31" s="147"/>
      <c r="BU31" s="147"/>
      <c r="BV31" s="147"/>
      <c r="BW31" s="148"/>
      <c r="BX31" s="146"/>
      <c r="BY31" s="147"/>
      <c r="BZ31" s="147"/>
      <c r="CA31" s="148"/>
      <c r="CB31" s="146"/>
      <c r="CC31" s="147"/>
      <c r="CD31" s="147"/>
      <c r="CE31" s="148"/>
      <c r="CF31" s="146">
        <v>2</v>
      </c>
      <c r="CG31" s="147"/>
      <c r="CH31" s="147"/>
      <c r="CI31" s="148"/>
      <c r="CJ31" s="146"/>
      <c r="CK31" s="147"/>
      <c r="CL31" s="147"/>
      <c r="CM31" s="148"/>
      <c r="CN31" s="135">
        <v>1562</v>
      </c>
      <c r="CO31" s="136"/>
      <c r="CP31" s="136"/>
      <c r="CQ31" s="137"/>
      <c r="CR31" s="146">
        <v>84</v>
      </c>
      <c r="CS31" s="147"/>
      <c r="CT31" s="147"/>
      <c r="CU31" s="147"/>
      <c r="CV31" s="148"/>
      <c r="CW31" s="146"/>
      <c r="CX31" s="147"/>
      <c r="CY31" s="147"/>
      <c r="CZ31" s="147"/>
      <c r="DA31" s="148"/>
      <c r="DB31" s="146"/>
      <c r="DC31" s="147"/>
      <c r="DD31" s="147"/>
      <c r="DE31" s="147"/>
      <c r="DF31" s="148"/>
      <c r="DG31" s="135">
        <f aca="true" t="shared" si="1" ref="DG31:DG42">CF31+CN31+CR31</f>
        <v>1648</v>
      </c>
      <c r="DH31" s="136"/>
      <c r="DI31" s="136"/>
      <c r="DJ31" s="136"/>
      <c r="DK31" s="137"/>
      <c r="DL31" s="146"/>
      <c r="DM31" s="147"/>
      <c r="DN31" s="147"/>
      <c r="DO31" s="148"/>
      <c r="DP31" s="146"/>
      <c r="DQ31" s="147"/>
      <c r="DR31" s="147"/>
      <c r="DS31" s="148"/>
      <c r="DT31" s="135">
        <f>CF31+CN31+CR31</f>
        <v>1648</v>
      </c>
      <c r="DU31" s="136"/>
      <c r="DV31" s="136"/>
      <c r="DW31" s="136"/>
      <c r="DX31" s="137"/>
      <c r="DY31" s="143" t="s">
        <v>509</v>
      </c>
      <c r="DZ31" s="144"/>
      <c r="EA31" s="144"/>
      <c r="EB31" s="144"/>
      <c r="EC31" s="145"/>
      <c r="ED31" s="143" t="s">
        <v>510</v>
      </c>
      <c r="EE31" s="144"/>
      <c r="EF31" s="144"/>
      <c r="EG31" s="144"/>
      <c r="EH31" s="145"/>
      <c r="EI31" s="143" t="s">
        <v>510</v>
      </c>
      <c r="EJ31" s="144"/>
      <c r="EK31" s="144"/>
      <c r="EL31" s="144"/>
      <c r="EM31" s="145"/>
      <c r="EN31" s="132">
        <v>0.799</v>
      </c>
      <c r="EO31" s="133"/>
      <c r="EP31" s="133"/>
      <c r="EQ31" s="134"/>
      <c r="ER31" s="135">
        <v>0.69</v>
      </c>
      <c r="ES31" s="136"/>
      <c r="ET31" s="136"/>
      <c r="EU31" s="136"/>
      <c r="EV31" s="136"/>
      <c r="EW31" s="136"/>
      <c r="EX31" s="136"/>
      <c r="EY31" s="137"/>
      <c r="EZ31" s="143" t="s">
        <v>445</v>
      </c>
      <c r="FA31" s="144"/>
      <c r="FB31" s="144"/>
      <c r="FC31" s="144"/>
      <c r="FD31" s="144"/>
      <c r="FE31" s="145"/>
      <c r="FF31" s="131"/>
      <c r="FG31" s="131"/>
      <c r="FH31" s="131"/>
      <c r="FI31" s="96"/>
      <c r="FJ31" s="96"/>
      <c r="FK31" s="97"/>
      <c r="FL31" s="135">
        <f t="shared" si="0"/>
        <v>0.55131</v>
      </c>
      <c r="FM31" s="136"/>
      <c r="FN31" s="137"/>
    </row>
    <row r="32" spans="1:170" s="83" customFormat="1" ht="60.75" customHeight="1">
      <c r="A32" s="149" t="s">
        <v>390</v>
      </c>
      <c r="B32" s="150"/>
      <c r="C32" s="150"/>
      <c r="D32" s="151"/>
      <c r="E32" s="200"/>
      <c r="F32" s="201"/>
      <c r="G32" s="201"/>
      <c r="H32" s="201"/>
      <c r="I32" s="201"/>
      <c r="J32" s="86"/>
      <c r="K32" s="87"/>
      <c r="L32" s="146" t="s">
        <v>404</v>
      </c>
      <c r="M32" s="147"/>
      <c r="N32" s="147"/>
      <c r="O32" s="147"/>
      <c r="P32" s="147"/>
      <c r="Q32" s="148"/>
      <c r="R32" s="152"/>
      <c r="S32" s="153"/>
      <c r="T32" s="153"/>
      <c r="U32" s="153"/>
      <c r="V32" s="154"/>
      <c r="W32" s="146"/>
      <c r="X32" s="147"/>
      <c r="Y32" s="147"/>
      <c r="Z32" s="147"/>
      <c r="AA32" s="148"/>
      <c r="AB32" s="146" t="s">
        <v>511</v>
      </c>
      <c r="AC32" s="147"/>
      <c r="AD32" s="147"/>
      <c r="AE32" s="147"/>
      <c r="AF32" s="148"/>
      <c r="AG32" s="146">
        <v>1</v>
      </c>
      <c r="AH32" s="147"/>
      <c r="AI32" s="147"/>
      <c r="AJ32" s="147"/>
      <c r="AK32" s="148"/>
      <c r="AL32" s="146">
        <v>1</v>
      </c>
      <c r="AM32" s="147"/>
      <c r="AN32" s="147"/>
      <c r="AO32" s="147"/>
      <c r="AP32" s="148"/>
      <c r="AQ32" s="146"/>
      <c r="AR32" s="147"/>
      <c r="AS32" s="147"/>
      <c r="AT32" s="148"/>
      <c r="AU32" s="146"/>
      <c r="AV32" s="147"/>
      <c r="AW32" s="147"/>
      <c r="AX32" s="148"/>
      <c r="AY32" s="146"/>
      <c r="AZ32" s="147"/>
      <c r="BA32" s="147"/>
      <c r="BB32" s="148"/>
      <c r="BC32" s="146"/>
      <c r="BD32" s="147"/>
      <c r="BE32" s="147"/>
      <c r="BF32" s="148"/>
      <c r="BG32" s="146"/>
      <c r="BH32" s="147"/>
      <c r="BI32" s="147"/>
      <c r="BJ32" s="148"/>
      <c r="BK32" s="146"/>
      <c r="BL32" s="147"/>
      <c r="BM32" s="147"/>
      <c r="BN32" s="148"/>
      <c r="BO32" s="146"/>
      <c r="BP32" s="147"/>
      <c r="BQ32" s="147"/>
      <c r="BR32" s="148"/>
      <c r="BS32" s="146"/>
      <c r="BT32" s="147"/>
      <c r="BU32" s="147"/>
      <c r="BV32" s="147"/>
      <c r="BW32" s="148"/>
      <c r="BX32" s="146"/>
      <c r="BY32" s="147"/>
      <c r="BZ32" s="147"/>
      <c r="CA32" s="148"/>
      <c r="CB32" s="146"/>
      <c r="CC32" s="147"/>
      <c r="CD32" s="147"/>
      <c r="CE32" s="148"/>
      <c r="CF32" s="146">
        <v>2</v>
      </c>
      <c r="CG32" s="147"/>
      <c r="CH32" s="147"/>
      <c r="CI32" s="148"/>
      <c r="CJ32" s="146"/>
      <c r="CK32" s="147"/>
      <c r="CL32" s="147"/>
      <c r="CM32" s="148"/>
      <c r="CN32" s="135">
        <v>1811</v>
      </c>
      <c r="CO32" s="136"/>
      <c r="CP32" s="136"/>
      <c r="CQ32" s="137"/>
      <c r="CR32" s="146">
        <v>84</v>
      </c>
      <c r="CS32" s="147"/>
      <c r="CT32" s="147"/>
      <c r="CU32" s="147"/>
      <c r="CV32" s="148"/>
      <c r="CW32" s="146"/>
      <c r="CX32" s="147"/>
      <c r="CY32" s="147"/>
      <c r="CZ32" s="147"/>
      <c r="DA32" s="148"/>
      <c r="DB32" s="146"/>
      <c r="DC32" s="147"/>
      <c r="DD32" s="147"/>
      <c r="DE32" s="147"/>
      <c r="DF32" s="148"/>
      <c r="DG32" s="135">
        <f t="shared" si="1"/>
        <v>1897</v>
      </c>
      <c r="DH32" s="136"/>
      <c r="DI32" s="136"/>
      <c r="DJ32" s="136"/>
      <c r="DK32" s="137"/>
      <c r="DL32" s="146"/>
      <c r="DM32" s="147"/>
      <c r="DN32" s="147"/>
      <c r="DO32" s="148"/>
      <c r="DP32" s="146"/>
      <c r="DQ32" s="147"/>
      <c r="DR32" s="147"/>
      <c r="DS32" s="148"/>
      <c r="DT32" s="135">
        <f>CF32+CN32+CR32</f>
        <v>1897</v>
      </c>
      <c r="DU32" s="136"/>
      <c r="DV32" s="136"/>
      <c r="DW32" s="136"/>
      <c r="DX32" s="137"/>
      <c r="DY32" s="143" t="s">
        <v>512</v>
      </c>
      <c r="DZ32" s="144"/>
      <c r="EA32" s="144"/>
      <c r="EB32" s="144"/>
      <c r="EC32" s="145"/>
      <c r="ED32" s="143" t="s">
        <v>513</v>
      </c>
      <c r="EE32" s="144"/>
      <c r="EF32" s="144"/>
      <c r="EG32" s="144"/>
      <c r="EH32" s="145"/>
      <c r="EI32" s="143" t="s">
        <v>513</v>
      </c>
      <c r="EJ32" s="144"/>
      <c r="EK32" s="144"/>
      <c r="EL32" s="144"/>
      <c r="EM32" s="145"/>
      <c r="EN32" s="132">
        <v>0.425</v>
      </c>
      <c r="EO32" s="133"/>
      <c r="EP32" s="133"/>
      <c r="EQ32" s="134"/>
      <c r="ER32" s="135">
        <v>0.44</v>
      </c>
      <c r="ES32" s="136"/>
      <c r="ET32" s="136"/>
      <c r="EU32" s="136"/>
      <c r="EV32" s="136"/>
      <c r="EW32" s="136"/>
      <c r="EX32" s="136"/>
      <c r="EY32" s="137"/>
      <c r="EZ32" s="143" t="s">
        <v>445</v>
      </c>
      <c r="FA32" s="144"/>
      <c r="FB32" s="144"/>
      <c r="FC32" s="144"/>
      <c r="FD32" s="144"/>
      <c r="FE32" s="145"/>
      <c r="FF32" s="131"/>
      <c r="FG32" s="131"/>
      <c r="FH32" s="131"/>
      <c r="FI32" s="96"/>
      <c r="FJ32" s="96"/>
      <c r="FK32" s="97"/>
      <c r="FL32" s="135">
        <f t="shared" si="0"/>
        <v>0.187</v>
      </c>
      <c r="FM32" s="136"/>
      <c r="FN32" s="137"/>
    </row>
    <row r="33" spans="1:170" s="83" customFormat="1" ht="60.75" customHeight="1">
      <c r="A33" s="149" t="s">
        <v>391</v>
      </c>
      <c r="B33" s="150"/>
      <c r="C33" s="150"/>
      <c r="D33" s="151"/>
      <c r="E33" s="200"/>
      <c r="F33" s="201"/>
      <c r="G33" s="201"/>
      <c r="H33" s="201"/>
      <c r="I33" s="201"/>
      <c r="J33" s="86"/>
      <c r="K33" s="87"/>
      <c r="L33" s="146" t="s">
        <v>404</v>
      </c>
      <c r="M33" s="147"/>
      <c r="N33" s="147"/>
      <c r="O33" s="147"/>
      <c r="P33" s="147"/>
      <c r="Q33" s="148"/>
      <c r="R33" s="152"/>
      <c r="S33" s="153"/>
      <c r="T33" s="153"/>
      <c r="U33" s="153"/>
      <c r="V33" s="154"/>
      <c r="W33" s="146"/>
      <c r="X33" s="147"/>
      <c r="Y33" s="147"/>
      <c r="Z33" s="147"/>
      <c r="AA33" s="148"/>
      <c r="AB33" s="146" t="s">
        <v>511</v>
      </c>
      <c r="AC33" s="147"/>
      <c r="AD33" s="147"/>
      <c r="AE33" s="147"/>
      <c r="AF33" s="148"/>
      <c r="AG33" s="146">
        <v>1</v>
      </c>
      <c r="AH33" s="147"/>
      <c r="AI33" s="147"/>
      <c r="AJ33" s="147"/>
      <c r="AK33" s="148"/>
      <c r="AL33" s="146">
        <v>1</v>
      </c>
      <c r="AM33" s="147"/>
      <c r="AN33" s="147"/>
      <c r="AO33" s="147"/>
      <c r="AP33" s="148"/>
      <c r="AQ33" s="146"/>
      <c r="AR33" s="147"/>
      <c r="AS33" s="147"/>
      <c r="AT33" s="148"/>
      <c r="AU33" s="146"/>
      <c r="AV33" s="147"/>
      <c r="AW33" s="147"/>
      <c r="AX33" s="148"/>
      <c r="AY33" s="146"/>
      <c r="AZ33" s="147"/>
      <c r="BA33" s="147"/>
      <c r="BB33" s="148"/>
      <c r="BC33" s="146"/>
      <c r="BD33" s="147"/>
      <c r="BE33" s="147"/>
      <c r="BF33" s="148"/>
      <c r="BG33" s="146"/>
      <c r="BH33" s="147"/>
      <c r="BI33" s="147"/>
      <c r="BJ33" s="148"/>
      <c r="BK33" s="146"/>
      <c r="BL33" s="147"/>
      <c r="BM33" s="147"/>
      <c r="BN33" s="148"/>
      <c r="BO33" s="146"/>
      <c r="BP33" s="147"/>
      <c r="BQ33" s="147"/>
      <c r="BR33" s="148"/>
      <c r="BS33" s="146"/>
      <c r="BT33" s="147"/>
      <c r="BU33" s="147"/>
      <c r="BV33" s="147"/>
      <c r="BW33" s="148"/>
      <c r="BX33" s="146"/>
      <c r="BY33" s="147"/>
      <c r="BZ33" s="147"/>
      <c r="CA33" s="148"/>
      <c r="CB33" s="146"/>
      <c r="CC33" s="147"/>
      <c r="CD33" s="147"/>
      <c r="CE33" s="148"/>
      <c r="CF33" s="146">
        <v>2</v>
      </c>
      <c r="CG33" s="147"/>
      <c r="CH33" s="147"/>
      <c r="CI33" s="148"/>
      <c r="CJ33" s="146"/>
      <c r="CK33" s="147"/>
      <c r="CL33" s="147"/>
      <c r="CM33" s="148"/>
      <c r="CN33" s="135">
        <v>1811</v>
      </c>
      <c r="CO33" s="136"/>
      <c r="CP33" s="136"/>
      <c r="CQ33" s="137"/>
      <c r="CR33" s="146">
        <v>84</v>
      </c>
      <c r="CS33" s="147"/>
      <c r="CT33" s="147"/>
      <c r="CU33" s="147"/>
      <c r="CV33" s="148"/>
      <c r="CW33" s="146"/>
      <c r="CX33" s="147"/>
      <c r="CY33" s="147"/>
      <c r="CZ33" s="147"/>
      <c r="DA33" s="148"/>
      <c r="DB33" s="146"/>
      <c r="DC33" s="147"/>
      <c r="DD33" s="147"/>
      <c r="DE33" s="147"/>
      <c r="DF33" s="148"/>
      <c r="DG33" s="135">
        <f t="shared" si="1"/>
        <v>1897</v>
      </c>
      <c r="DH33" s="136"/>
      <c r="DI33" s="136"/>
      <c r="DJ33" s="136"/>
      <c r="DK33" s="137"/>
      <c r="DL33" s="146"/>
      <c r="DM33" s="147"/>
      <c r="DN33" s="147"/>
      <c r="DO33" s="148"/>
      <c r="DP33" s="146"/>
      <c r="DQ33" s="147"/>
      <c r="DR33" s="147"/>
      <c r="DS33" s="148"/>
      <c r="DT33" s="135">
        <f>CF33+CN33+CR33</f>
        <v>1897</v>
      </c>
      <c r="DU33" s="136"/>
      <c r="DV33" s="136"/>
      <c r="DW33" s="136"/>
      <c r="DX33" s="137"/>
      <c r="DY33" s="143" t="s">
        <v>514</v>
      </c>
      <c r="DZ33" s="144"/>
      <c r="EA33" s="144"/>
      <c r="EB33" s="144"/>
      <c r="EC33" s="145"/>
      <c r="ED33" s="143" t="s">
        <v>515</v>
      </c>
      <c r="EE33" s="144"/>
      <c r="EF33" s="144"/>
      <c r="EG33" s="144"/>
      <c r="EH33" s="145"/>
      <c r="EI33" s="143" t="s">
        <v>515</v>
      </c>
      <c r="EJ33" s="144"/>
      <c r="EK33" s="144"/>
      <c r="EL33" s="144"/>
      <c r="EM33" s="145"/>
      <c r="EN33" s="132">
        <v>1.748</v>
      </c>
      <c r="EO33" s="133"/>
      <c r="EP33" s="133"/>
      <c r="EQ33" s="134"/>
      <c r="ER33" s="135">
        <v>0.44</v>
      </c>
      <c r="ES33" s="136"/>
      <c r="ET33" s="136"/>
      <c r="EU33" s="136"/>
      <c r="EV33" s="136"/>
      <c r="EW33" s="136"/>
      <c r="EX33" s="136"/>
      <c r="EY33" s="137"/>
      <c r="EZ33" s="143" t="s">
        <v>445</v>
      </c>
      <c r="FA33" s="144"/>
      <c r="FB33" s="144"/>
      <c r="FC33" s="144"/>
      <c r="FD33" s="144"/>
      <c r="FE33" s="145"/>
      <c r="FF33" s="131"/>
      <c r="FG33" s="131"/>
      <c r="FH33" s="131"/>
      <c r="FI33" s="96"/>
      <c r="FJ33" s="96"/>
      <c r="FK33" s="97"/>
      <c r="FL33" s="135">
        <f t="shared" si="0"/>
        <v>0.76912</v>
      </c>
      <c r="FM33" s="136"/>
      <c r="FN33" s="137"/>
    </row>
    <row r="34" spans="1:170" s="83" customFormat="1" ht="60.75" customHeight="1">
      <c r="A34" s="149" t="s">
        <v>392</v>
      </c>
      <c r="B34" s="150"/>
      <c r="C34" s="150"/>
      <c r="D34" s="151"/>
      <c r="E34" s="200"/>
      <c r="F34" s="201"/>
      <c r="G34" s="201"/>
      <c r="H34" s="201"/>
      <c r="I34" s="201"/>
      <c r="J34" s="86"/>
      <c r="K34" s="87"/>
      <c r="L34" s="146" t="s">
        <v>516</v>
      </c>
      <c r="M34" s="147"/>
      <c r="N34" s="147"/>
      <c r="O34" s="147"/>
      <c r="P34" s="147"/>
      <c r="Q34" s="148"/>
      <c r="R34" s="152"/>
      <c r="S34" s="153"/>
      <c r="T34" s="153"/>
      <c r="U34" s="153"/>
      <c r="V34" s="154"/>
      <c r="W34" s="146"/>
      <c r="X34" s="147"/>
      <c r="Y34" s="147"/>
      <c r="Z34" s="147"/>
      <c r="AA34" s="148"/>
      <c r="AB34" s="146" t="s">
        <v>517</v>
      </c>
      <c r="AC34" s="147"/>
      <c r="AD34" s="147"/>
      <c r="AE34" s="147"/>
      <c r="AF34" s="148"/>
      <c r="AG34" s="146">
        <v>1</v>
      </c>
      <c r="AH34" s="147"/>
      <c r="AI34" s="147"/>
      <c r="AJ34" s="147"/>
      <c r="AK34" s="148"/>
      <c r="AL34" s="146">
        <v>1</v>
      </c>
      <c r="AM34" s="147"/>
      <c r="AN34" s="147"/>
      <c r="AO34" s="147"/>
      <c r="AP34" s="148"/>
      <c r="AQ34" s="146"/>
      <c r="AR34" s="147"/>
      <c r="AS34" s="147"/>
      <c r="AT34" s="148"/>
      <c r="AU34" s="146"/>
      <c r="AV34" s="147"/>
      <c r="AW34" s="147"/>
      <c r="AX34" s="148"/>
      <c r="AY34" s="146"/>
      <c r="AZ34" s="147"/>
      <c r="BA34" s="147"/>
      <c r="BB34" s="148"/>
      <c r="BC34" s="146"/>
      <c r="BD34" s="147"/>
      <c r="BE34" s="147"/>
      <c r="BF34" s="148"/>
      <c r="BG34" s="146"/>
      <c r="BH34" s="147"/>
      <c r="BI34" s="147"/>
      <c r="BJ34" s="148"/>
      <c r="BK34" s="146"/>
      <c r="BL34" s="147"/>
      <c r="BM34" s="147"/>
      <c r="BN34" s="148"/>
      <c r="BO34" s="146"/>
      <c r="BP34" s="147"/>
      <c r="BQ34" s="147"/>
      <c r="BR34" s="148"/>
      <c r="BS34" s="146"/>
      <c r="BT34" s="147"/>
      <c r="BU34" s="147"/>
      <c r="BV34" s="147"/>
      <c r="BW34" s="148"/>
      <c r="BX34" s="146"/>
      <c r="BY34" s="147"/>
      <c r="BZ34" s="147"/>
      <c r="CA34" s="148"/>
      <c r="CB34" s="146"/>
      <c r="CC34" s="147"/>
      <c r="CD34" s="147"/>
      <c r="CE34" s="148"/>
      <c r="CF34" s="146">
        <v>1</v>
      </c>
      <c r="CG34" s="147"/>
      <c r="CH34" s="147"/>
      <c r="CI34" s="148"/>
      <c r="CJ34" s="146"/>
      <c r="CK34" s="147"/>
      <c r="CL34" s="147"/>
      <c r="CM34" s="148"/>
      <c r="CN34" s="135">
        <v>2094</v>
      </c>
      <c r="CO34" s="136"/>
      <c r="CP34" s="136"/>
      <c r="CQ34" s="137"/>
      <c r="CR34" s="146">
        <v>23</v>
      </c>
      <c r="CS34" s="147"/>
      <c r="CT34" s="147"/>
      <c r="CU34" s="147"/>
      <c r="CV34" s="148"/>
      <c r="CW34" s="146"/>
      <c r="CX34" s="147"/>
      <c r="CY34" s="147"/>
      <c r="CZ34" s="147"/>
      <c r="DA34" s="148"/>
      <c r="DB34" s="146"/>
      <c r="DC34" s="147"/>
      <c r="DD34" s="147"/>
      <c r="DE34" s="147"/>
      <c r="DF34" s="148"/>
      <c r="DG34" s="135">
        <f t="shared" si="1"/>
        <v>2118</v>
      </c>
      <c r="DH34" s="136"/>
      <c r="DI34" s="136"/>
      <c r="DJ34" s="136"/>
      <c r="DK34" s="137"/>
      <c r="DL34" s="146"/>
      <c r="DM34" s="147"/>
      <c r="DN34" s="147"/>
      <c r="DO34" s="148"/>
      <c r="DP34" s="146"/>
      <c r="DQ34" s="147"/>
      <c r="DR34" s="147"/>
      <c r="DS34" s="148"/>
      <c r="DT34" s="135">
        <f>CF34+CN34+CR34</f>
        <v>2118</v>
      </c>
      <c r="DU34" s="136"/>
      <c r="DV34" s="136"/>
      <c r="DW34" s="136"/>
      <c r="DX34" s="137"/>
      <c r="DY34" s="143" t="s">
        <v>518</v>
      </c>
      <c r="DZ34" s="144"/>
      <c r="EA34" s="144"/>
      <c r="EB34" s="144"/>
      <c r="EC34" s="145"/>
      <c r="ED34" s="143" t="s">
        <v>519</v>
      </c>
      <c r="EE34" s="144"/>
      <c r="EF34" s="144"/>
      <c r="EG34" s="144"/>
      <c r="EH34" s="145"/>
      <c r="EI34" s="143" t="s">
        <v>519</v>
      </c>
      <c r="EJ34" s="144"/>
      <c r="EK34" s="144"/>
      <c r="EL34" s="144"/>
      <c r="EM34" s="145"/>
      <c r="EN34" s="132">
        <v>0.357</v>
      </c>
      <c r="EO34" s="133"/>
      <c r="EP34" s="133"/>
      <c r="EQ34" s="134"/>
      <c r="ER34" s="135">
        <v>0.57</v>
      </c>
      <c r="ES34" s="136"/>
      <c r="ET34" s="136"/>
      <c r="EU34" s="136"/>
      <c r="EV34" s="136"/>
      <c r="EW34" s="136"/>
      <c r="EX34" s="136"/>
      <c r="EY34" s="137"/>
      <c r="EZ34" s="143" t="s">
        <v>445</v>
      </c>
      <c r="FA34" s="144"/>
      <c r="FB34" s="144"/>
      <c r="FC34" s="144"/>
      <c r="FD34" s="144"/>
      <c r="FE34" s="145"/>
      <c r="FF34" s="131"/>
      <c r="FG34" s="131"/>
      <c r="FH34" s="131"/>
      <c r="FI34" s="96"/>
      <c r="FJ34" s="96"/>
      <c r="FK34" s="97"/>
      <c r="FL34" s="135">
        <f t="shared" si="0"/>
        <v>0.20348999999999998</v>
      </c>
      <c r="FM34" s="136"/>
      <c r="FN34" s="137"/>
    </row>
    <row r="35" spans="1:170" s="83" customFormat="1" ht="63" customHeight="1">
      <c r="A35" s="149" t="s">
        <v>393</v>
      </c>
      <c r="B35" s="150"/>
      <c r="C35" s="150"/>
      <c r="D35" s="151"/>
      <c r="E35" s="200"/>
      <c r="F35" s="201"/>
      <c r="G35" s="201"/>
      <c r="H35" s="201"/>
      <c r="I35" s="201"/>
      <c r="J35" s="86"/>
      <c r="K35" s="87"/>
      <c r="L35" s="146" t="s">
        <v>503</v>
      </c>
      <c r="M35" s="147"/>
      <c r="N35" s="147"/>
      <c r="O35" s="147"/>
      <c r="P35" s="147"/>
      <c r="Q35" s="148"/>
      <c r="R35" s="88"/>
      <c r="S35" s="89"/>
      <c r="T35" s="89"/>
      <c r="U35" s="89"/>
      <c r="V35" s="90"/>
      <c r="W35" s="91"/>
      <c r="X35" s="92"/>
      <c r="Y35" s="92"/>
      <c r="Z35" s="92"/>
      <c r="AA35" s="93"/>
      <c r="AB35" s="146" t="s">
        <v>520</v>
      </c>
      <c r="AC35" s="147"/>
      <c r="AD35" s="147"/>
      <c r="AE35" s="147"/>
      <c r="AF35" s="148"/>
      <c r="AG35" s="146">
        <v>1</v>
      </c>
      <c r="AH35" s="147"/>
      <c r="AI35" s="147"/>
      <c r="AJ35" s="147"/>
      <c r="AK35" s="148"/>
      <c r="AL35" s="146">
        <v>1</v>
      </c>
      <c r="AM35" s="147"/>
      <c r="AN35" s="147"/>
      <c r="AO35" s="147"/>
      <c r="AP35" s="148"/>
      <c r="AQ35" s="91"/>
      <c r="AR35" s="92"/>
      <c r="AS35" s="92"/>
      <c r="AT35" s="93"/>
      <c r="AU35" s="91"/>
      <c r="AV35" s="92"/>
      <c r="AW35" s="92"/>
      <c r="AX35" s="93"/>
      <c r="AY35" s="91"/>
      <c r="AZ35" s="92"/>
      <c r="BA35" s="92"/>
      <c r="BB35" s="93"/>
      <c r="BC35" s="91"/>
      <c r="BD35" s="92"/>
      <c r="BE35" s="92"/>
      <c r="BF35" s="93"/>
      <c r="BG35" s="91"/>
      <c r="BH35" s="92"/>
      <c r="BI35" s="92"/>
      <c r="BJ35" s="93"/>
      <c r="BK35" s="91"/>
      <c r="BL35" s="92"/>
      <c r="BM35" s="92"/>
      <c r="BN35" s="93"/>
      <c r="BO35" s="91"/>
      <c r="BP35" s="92"/>
      <c r="BQ35" s="92"/>
      <c r="BR35" s="93"/>
      <c r="BS35" s="91"/>
      <c r="BT35" s="92"/>
      <c r="BU35" s="92"/>
      <c r="BV35" s="92"/>
      <c r="BW35" s="93"/>
      <c r="BX35" s="91"/>
      <c r="BY35" s="92"/>
      <c r="BZ35" s="92"/>
      <c r="CA35" s="93"/>
      <c r="CB35" s="91"/>
      <c r="CC35" s="92"/>
      <c r="CD35" s="92"/>
      <c r="CE35" s="93"/>
      <c r="CF35" s="146">
        <v>0</v>
      </c>
      <c r="CG35" s="147"/>
      <c r="CH35" s="147"/>
      <c r="CI35" s="148"/>
      <c r="CJ35" s="91"/>
      <c r="CK35" s="92"/>
      <c r="CL35" s="92"/>
      <c r="CM35" s="93"/>
      <c r="CN35" s="135">
        <v>2206</v>
      </c>
      <c r="CO35" s="136"/>
      <c r="CP35" s="136"/>
      <c r="CQ35" s="137"/>
      <c r="CR35" s="146">
        <v>85</v>
      </c>
      <c r="CS35" s="147"/>
      <c r="CT35" s="147"/>
      <c r="CU35" s="147"/>
      <c r="CV35" s="148"/>
      <c r="CW35" s="91"/>
      <c r="CX35" s="92"/>
      <c r="CY35" s="92"/>
      <c r="CZ35" s="92"/>
      <c r="DA35" s="93"/>
      <c r="DB35" s="91"/>
      <c r="DC35" s="92"/>
      <c r="DD35" s="92"/>
      <c r="DE35" s="92"/>
      <c r="DF35" s="93"/>
      <c r="DG35" s="135">
        <f t="shared" si="1"/>
        <v>2291</v>
      </c>
      <c r="DH35" s="136"/>
      <c r="DI35" s="136"/>
      <c r="DJ35" s="136"/>
      <c r="DK35" s="137"/>
      <c r="DL35" s="91"/>
      <c r="DM35" s="92"/>
      <c r="DN35" s="92"/>
      <c r="DO35" s="93"/>
      <c r="DP35" s="91"/>
      <c r="DQ35" s="92"/>
      <c r="DR35" s="92"/>
      <c r="DS35" s="93"/>
      <c r="DT35" s="135">
        <f>DG35+DO35</f>
        <v>2291</v>
      </c>
      <c r="DU35" s="136"/>
      <c r="DV35" s="136"/>
      <c r="DW35" s="136"/>
      <c r="DX35" s="137"/>
      <c r="DY35" s="143" t="s">
        <v>521</v>
      </c>
      <c r="DZ35" s="144"/>
      <c r="EA35" s="144"/>
      <c r="EB35" s="144"/>
      <c r="EC35" s="145"/>
      <c r="ED35" s="143" t="s">
        <v>522</v>
      </c>
      <c r="EE35" s="144"/>
      <c r="EF35" s="144"/>
      <c r="EG35" s="144"/>
      <c r="EH35" s="145"/>
      <c r="EI35" s="143" t="s">
        <v>522</v>
      </c>
      <c r="EJ35" s="144"/>
      <c r="EK35" s="144"/>
      <c r="EL35" s="144"/>
      <c r="EM35" s="145"/>
      <c r="EN35" s="132">
        <v>0.085</v>
      </c>
      <c r="EO35" s="133"/>
      <c r="EP35" s="133"/>
      <c r="EQ35" s="134"/>
      <c r="ER35" s="135">
        <v>0.59</v>
      </c>
      <c r="ES35" s="136"/>
      <c r="ET35" s="136"/>
      <c r="EU35" s="136"/>
      <c r="EV35" s="136"/>
      <c r="EW35" s="136"/>
      <c r="EX35" s="136"/>
      <c r="EY35" s="137"/>
      <c r="EZ35" s="143" t="s">
        <v>445</v>
      </c>
      <c r="FA35" s="144"/>
      <c r="FB35" s="144"/>
      <c r="FC35" s="144"/>
      <c r="FD35" s="144"/>
      <c r="FE35" s="145"/>
      <c r="FF35" s="131"/>
      <c r="FG35" s="131"/>
      <c r="FH35" s="131"/>
      <c r="FI35" s="94"/>
      <c r="FJ35" s="94"/>
      <c r="FK35" s="95"/>
      <c r="FL35" s="135">
        <f t="shared" si="0"/>
        <v>0.05015</v>
      </c>
      <c r="FM35" s="136"/>
      <c r="FN35" s="137"/>
    </row>
    <row r="36" spans="1:170" s="83" customFormat="1" ht="63" customHeight="1">
      <c r="A36" s="149" t="s">
        <v>394</v>
      </c>
      <c r="B36" s="150"/>
      <c r="C36" s="150"/>
      <c r="D36" s="151"/>
      <c r="E36" s="200"/>
      <c r="F36" s="201"/>
      <c r="G36" s="201"/>
      <c r="H36" s="201"/>
      <c r="I36" s="201"/>
      <c r="J36" s="86"/>
      <c r="K36" s="87"/>
      <c r="L36" s="146" t="s">
        <v>486</v>
      </c>
      <c r="M36" s="147"/>
      <c r="N36" s="147"/>
      <c r="O36" s="147"/>
      <c r="P36" s="147"/>
      <c r="Q36" s="148"/>
      <c r="R36" s="88"/>
      <c r="S36" s="89"/>
      <c r="T36" s="89"/>
      <c r="U36" s="89"/>
      <c r="V36" s="90"/>
      <c r="W36" s="91"/>
      <c r="X36" s="92"/>
      <c r="Y36" s="92"/>
      <c r="Z36" s="92"/>
      <c r="AA36" s="93"/>
      <c r="AB36" s="146" t="s">
        <v>523</v>
      </c>
      <c r="AC36" s="147"/>
      <c r="AD36" s="147"/>
      <c r="AE36" s="147"/>
      <c r="AF36" s="148"/>
      <c r="AG36" s="146">
        <v>1</v>
      </c>
      <c r="AH36" s="147"/>
      <c r="AI36" s="147"/>
      <c r="AJ36" s="147"/>
      <c r="AK36" s="148"/>
      <c r="AL36" s="146">
        <v>1</v>
      </c>
      <c r="AM36" s="147"/>
      <c r="AN36" s="147"/>
      <c r="AO36" s="147"/>
      <c r="AP36" s="148"/>
      <c r="AQ36" s="91"/>
      <c r="AR36" s="92"/>
      <c r="AS36" s="92"/>
      <c r="AT36" s="93"/>
      <c r="AU36" s="91"/>
      <c r="AV36" s="92"/>
      <c r="AW36" s="92"/>
      <c r="AX36" s="93"/>
      <c r="AY36" s="91"/>
      <c r="AZ36" s="92"/>
      <c r="BA36" s="92"/>
      <c r="BB36" s="93"/>
      <c r="BC36" s="91"/>
      <c r="BD36" s="92"/>
      <c r="BE36" s="92"/>
      <c r="BF36" s="93"/>
      <c r="BG36" s="91"/>
      <c r="BH36" s="92"/>
      <c r="BI36" s="92"/>
      <c r="BJ36" s="93"/>
      <c r="BK36" s="91"/>
      <c r="BL36" s="92"/>
      <c r="BM36" s="92"/>
      <c r="BN36" s="93"/>
      <c r="BO36" s="91"/>
      <c r="BP36" s="92"/>
      <c r="BQ36" s="92"/>
      <c r="BR36" s="93"/>
      <c r="BS36" s="91"/>
      <c r="BT36" s="92"/>
      <c r="BU36" s="92"/>
      <c r="BV36" s="92"/>
      <c r="BW36" s="93"/>
      <c r="BX36" s="91"/>
      <c r="BY36" s="92"/>
      <c r="BZ36" s="92"/>
      <c r="CA36" s="93"/>
      <c r="CB36" s="91"/>
      <c r="CC36" s="92"/>
      <c r="CD36" s="92"/>
      <c r="CE36" s="93"/>
      <c r="CF36" s="146">
        <v>2</v>
      </c>
      <c r="CG36" s="147"/>
      <c r="CH36" s="147"/>
      <c r="CI36" s="148"/>
      <c r="CJ36" s="91"/>
      <c r="CK36" s="92"/>
      <c r="CL36" s="92"/>
      <c r="CM36" s="93"/>
      <c r="CN36" s="135">
        <v>2301</v>
      </c>
      <c r="CO36" s="136"/>
      <c r="CP36" s="136"/>
      <c r="CQ36" s="137"/>
      <c r="CR36" s="146">
        <v>107</v>
      </c>
      <c r="CS36" s="147"/>
      <c r="CT36" s="147"/>
      <c r="CU36" s="147"/>
      <c r="CV36" s="148"/>
      <c r="CW36" s="91"/>
      <c r="CX36" s="92"/>
      <c r="CY36" s="92"/>
      <c r="CZ36" s="92"/>
      <c r="DA36" s="93"/>
      <c r="DB36" s="91"/>
      <c r="DC36" s="92"/>
      <c r="DD36" s="92"/>
      <c r="DE36" s="92"/>
      <c r="DF36" s="93"/>
      <c r="DG36" s="135">
        <f t="shared" si="1"/>
        <v>2410</v>
      </c>
      <c r="DH36" s="136"/>
      <c r="DI36" s="136"/>
      <c r="DJ36" s="136"/>
      <c r="DK36" s="137"/>
      <c r="DL36" s="91"/>
      <c r="DM36" s="92"/>
      <c r="DN36" s="92"/>
      <c r="DO36" s="93"/>
      <c r="DP36" s="91"/>
      <c r="DQ36" s="92"/>
      <c r="DR36" s="92"/>
      <c r="DS36" s="93"/>
      <c r="DT36" s="135">
        <f>DG36+DO36</f>
        <v>2410</v>
      </c>
      <c r="DU36" s="136"/>
      <c r="DV36" s="136"/>
      <c r="DW36" s="136"/>
      <c r="DX36" s="137"/>
      <c r="DY36" s="143" t="s">
        <v>524</v>
      </c>
      <c r="DZ36" s="144"/>
      <c r="EA36" s="144"/>
      <c r="EB36" s="144"/>
      <c r="EC36" s="145"/>
      <c r="ED36" s="143" t="s">
        <v>525</v>
      </c>
      <c r="EE36" s="144"/>
      <c r="EF36" s="144"/>
      <c r="EG36" s="144"/>
      <c r="EH36" s="145"/>
      <c r="EI36" s="143" t="s">
        <v>525</v>
      </c>
      <c r="EJ36" s="144"/>
      <c r="EK36" s="144"/>
      <c r="EL36" s="144"/>
      <c r="EM36" s="145"/>
      <c r="EN36" s="132">
        <v>0.255</v>
      </c>
      <c r="EO36" s="133"/>
      <c r="EP36" s="133"/>
      <c r="EQ36" s="134"/>
      <c r="ER36" s="135">
        <v>0.25</v>
      </c>
      <c r="ES36" s="136"/>
      <c r="ET36" s="136"/>
      <c r="EU36" s="136"/>
      <c r="EV36" s="136"/>
      <c r="EW36" s="136"/>
      <c r="EX36" s="136"/>
      <c r="EY36" s="137"/>
      <c r="EZ36" s="143" t="s">
        <v>445</v>
      </c>
      <c r="FA36" s="144"/>
      <c r="FB36" s="144"/>
      <c r="FC36" s="144"/>
      <c r="FD36" s="144"/>
      <c r="FE36" s="145"/>
      <c r="FF36" s="131"/>
      <c r="FG36" s="131"/>
      <c r="FH36" s="131"/>
      <c r="FI36" s="94"/>
      <c r="FJ36" s="94"/>
      <c r="FK36" s="95"/>
      <c r="FL36" s="135">
        <f t="shared" si="0"/>
        <v>0.06375</v>
      </c>
      <c r="FM36" s="136"/>
      <c r="FN36" s="137"/>
    </row>
    <row r="37" spans="1:170" s="83" customFormat="1" ht="63" customHeight="1">
      <c r="A37" s="149" t="s">
        <v>395</v>
      </c>
      <c r="B37" s="150"/>
      <c r="C37" s="150"/>
      <c r="D37" s="151"/>
      <c r="E37" s="198" t="s">
        <v>620</v>
      </c>
      <c r="F37" s="199"/>
      <c r="G37" s="199"/>
      <c r="H37" s="199"/>
      <c r="I37" s="199"/>
      <c r="J37" s="86"/>
      <c r="K37" s="87"/>
      <c r="L37" s="146" t="s">
        <v>503</v>
      </c>
      <c r="M37" s="147"/>
      <c r="N37" s="147"/>
      <c r="O37" s="147"/>
      <c r="P37" s="147"/>
      <c r="Q37" s="148"/>
      <c r="R37" s="88"/>
      <c r="S37" s="89"/>
      <c r="T37" s="89"/>
      <c r="U37" s="89"/>
      <c r="V37" s="90"/>
      <c r="W37" s="91"/>
      <c r="X37" s="92"/>
      <c r="Y37" s="92"/>
      <c r="Z37" s="92"/>
      <c r="AA37" s="93"/>
      <c r="AB37" s="146" t="s">
        <v>526</v>
      </c>
      <c r="AC37" s="147"/>
      <c r="AD37" s="147"/>
      <c r="AE37" s="147"/>
      <c r="AF37" s="148"/>
      <c r="AG37" s="146">
        <v>1</v>
      </c>
      <c r="AH37" s="147"/>
      <c r="AI37" s="147"/>
      <c r="AJ37" s="147"/>
      <c r="AK37" s="148"/>
      <c r="AL37" s="146">
        <v>1</v>
      </c>
      <c r="AM37" s="147"/>
      <c r="AN37" s="147"/>
      <c r="AO37" s="147"/>
      <c r="AP37" s="148"/>
      <c r="AQ37" s="91"/>
      <c r="AR37" s="92"/>
      <c r="AS37" s="92"/>
      <c r="AT37" s="93"/>
      <c r="AU37" s="91"/>
      <c r="AV37" s="92"/>
      <c r="AW37" s="92"/>
      <c r="AX37" s="93"/>
      <c r="AY37" s="91"/>
      <c r="AZ37" s="92"/>
      <c r="BA37" s="92"/>
      <c r="BB37" s="93"/>
      <c r="BC37" s="91"/>
      <c r="BD37" s="92"/>
      <c r="BE37" s="92"/>
      <c r="BF37" s="93"/>
      <c r="BG37" s="91"/>
      <c r="BH37" s="92"/>
      <c r="BI37" s="92"/>
      <c r="BJ37" s="93"/>
      <c r="BK37" s="91"/>
      <c r="BL37" s="92"/>
      <c r="BM37" s="92"/>
      <c r="BN37" s="93"/>
      <c r="BO37" s="91"/>
      <c r="BP37" s="92"/>
      <c r="BQ37" s="92"/>
      <c r="BR37" s="93"/>
      <c r="BS37" s="91"/>
      <c r="BT37" s="92"/>
      <c r="BU37" s="92"/>
      <c r="BV37" s="92"/>
      <c r="BW37" s="93"/>
      <c r="BX37" s="91"/>
      <c r="BY37" s="92"/>
      <c r="BZ37" s="92"/>
      <c r="CA37" s="93"/>
      <c r="CB37" s="91"/>
      <c r="CC37" s="92"/>
      <c r="CD37" s="92"/>
      <c r="CE37" s="93"/>
      <c r="CF37" s="146">
        <v>0</v>
      </c>
      <c r="CG37" s="147"/>
      <c r="CH37" s="147"/>
      <c r="CI37" s="148"/>
      <c r="CJ37" s="91"/>
      <c r="CK37" s="92"/>
      <c r="CL37" s="92"/>
      <c r="CM37" s="93"/>
      <c r="CN37" s="135">
        <v>2206</v>
      </c>
      <c r="CO37" s="136"/>
      <c r="CP37" s="136"/>
      <c r="CQ37" s="137"/>
      <c r="CR37" s="146">
        <v>85</v>
      </c>
      <c r="CS37" s="147"/>
      <c r="CT37" s="147"/>
      <c r="CU37" s="147"/>
      <c r="CV37" s="148"/>
      <c r="CW37" s="91"/>
      <c r="CX37" s="92"/>
      <c r="CY37" s="92"/>
      <c r="CZ37" s="92"/>
      <c r="DA37" s="93"/>
      <c r="DB37" s="91"/>
      <c r="DC37" s="92"/>
      <c r="DD37" s="92"/>
      <c r="DE37" s="92"/>
      <c r="DF37" s="93"/>
      <c r="DG37" s="135">
        <f t="shared" si="1"/>
        <v>2291</v>
      </c>
      <c r="DH37" s="136"/>
      <c r="DI37" s="136"/>
      <c r="DJ37" s="136"/>
      <c r="DK37" s="137"/>
      <c r="DL37" s="91"/>
      <c r="DM37" s="92"/>
      <c r="DN37" s="92"/>
      <c r="DO37" s="93"/>
      <c r="DP37" s="91"/>
      <c r="DQ37" s="92"/>
      <c r="DR37" s="92"/>
      <c r="DS37" s="93"/>
      <c r="DT37" s="135">
        <f>DG37+DO37</f>
        <v>2291</v>
      </c>
      <c r="DU37" s="136"/>
      <c r="DV37" s="136"/>
      <c r="DW37" s="136"/>
      <c r="DX37" s="137"/>
      <c r="DY37" s="143" t="s">
        <v>527</v>
      </c>
      <c r="DZ37" s="144"/>
      <c r="EA37" s="144"/>
      <c r="EB37" s="144"/>
      <c r="EC37" s="145"/>
      <c r="ED37" s="143" t="s">
        <v>528</v>
      </c>
      <c r="EE37" s="144"/>
      <c r="EF37" s="144"/>
      <c r="EG37" s="144"/>
      <c r="EH37" s="145"/>
      <c r="EI37" s="143" t="s">
        <v>528</v>
      </c>
      <c r="EJ37" s="144"/>
      <c r="EK37" s="144"/>
      <c r="EL37" s="144"/>
      <c r="EM37" s="145"/>
      <c r="EN37" s="132">
        <v>0.221</v>
      </c>
      <c r="EO37" s="133"/>
      <c r="EP37" s="133"/>
      <c r="EQ37" s="134"/>
      <c r="ER37" s="135">
        <v>0.59</v>
      </c>
      <c r="ES37" s="136"/>
      <c r="ET37" s="136"/>
      <c r="EU37" s="136"/>
      <c r="EV37" s="136"/>
      <c r="EW37" s="136"/>
      <c r="EX37" s="136"/>
      <c r="EY37" s="137"/>
      <c r="EZ37" s="143" t="s">
        <v>445</v>
      </c>
      <c r="FA37" s="144"/>
      <c r="FB37" s="144"/>
      <c r="FC37" s="144"/>
      <c r="FD37" s="144"/>
      <c r="FE37" s="145"/>
      <c r="FF37" s="131"/>
      <c r="FG37" s="131"/>
      <c r="FH37" s="131"/>
      <c r="FI37" s="94"/>
      <c r="FJ37" s="94"/>
      <c r="FK37" s="95"/>
      <c r="FL37" s="135">
        <f t="shared" si="0"/>
        <v>0.13039</v>
      </c>
      <c r="FM37" s="136"/>
      <c r="FN37" s="137"/>
    </row>
    <row r="38" spans="1:170" s="83" customFormat="1" ht="63" customHeight="1">
      <c r="A38" s="149" t="s">
        <v>396</v>
      </c>
      <c r="B38" s="150"/>
      <c r="C38" s="150"/>
      <c r="D38" s="151"/>
      <c r="E38" s="200"/>
      <c r="F38" s="201"/>
      <c r="G38" s="201"/>
      <c r="H38" s="201"/>
      <c r="I38" s="201"/>
      <c r="J38" s="86"/>
      <c r="K38" s="87"/>
      <c r="L38" s="146" t="s">
        <v>383</v>
      </c>
      <c r="M38" s="147"/>
      <c r="N38" s="147"/>
      <c r="O38" s="147"/>
      <c r="P38" s="147"/>
      <c r="Q38" s="148"/>
      <c r="R38" s="152"/>
      <c r="S38" s="153"/>
      <c r="T38" s="153"/>
      <c r="U38" s="153"/>
      <c r="V38" s="154"/>
      <c r="W38" s="146"/>
      <c r="X38" s="147"/>
      <c r="Y38" s="147"/>
      <c r="Z38" s="147"/>
      <c r="AA38" s="148"/>
      <c r="AB38" s="146" t="s">
        <v>526</v>
      </c>
      <c r="AC38" s="147"/>
      <c r="AD38" s="147"/>
      <c r="AE38" s="147"/>
      <c r="AF38" s="148"/>
      <c r="AG38" s="146">
        <v>1</v>
      </c>
      <c r="AH38" s="147"/>
      <c r="AI38" s="147"/>
      <c r="AJ38" s="147"/>
      <c r="AK38" s="148"/>
      <c r="AL38" s="146">
        <v>1</v>
      </c>
      <c r="AM38" s="147"/>
      <c r="AN38" s="147"/>
      <c r="AO38" s="147"/>
      <c r="AP38" s="148"/>
      <c r="AQ38" s="146"/>
      <c r="AR38" s="147"/>
      <c r="AS38" s="147"/>
      <c r="AT38" s="148"/>
      <c r="AU38" s="146"/>
      <c r="AV38" s="147"/>
      <c r="AW38" s="147"/>
      <c r="AX38" s="148"/>
      <c r="AY38" s="146"/>
      <c r="AZ38" s="147"/>
      <c r="BA38" s="147"/>
      <c r="BB38" s="148"/>
      <c r="BC38" s="146"/>
      <c r="BD38" s="147"/>
      <c r="BE38" s="147"/>
      <c r="BF38" s="148"/>
      <c r="BG38" s="146"/>
      <c r="BH38" s="147"/>
      <c r="BI38" s="147"/>
      <c r="BJ38" s="148"/>
      <c r="BK38" s="146"/>
      <c r="BL38" s="147"/>
      <c r="BM38" s="147"/>
      <c r="BN38" s="148"/>
      <c r="BO38" s="146"/>
      <c r="BP38" s="147"/>
      <c r="BQ38" s="147"/>
      <c r="BR38" s="148"/>
      <c r="BS38" s="146"/>
      <c r="BT38" s="147"/>
      <c r="BU38" s="147"/>
      <c r="BV38" s="147"/>
      <c r="BW38" s="148"/>
      <c r="BX38" s="146"/>
      <c r="BY38" s="147"/>
      <c r="BZ38" s="147"/>
      <c r="CA38" s="148"/>
      <c r="CB38" s="146"/>
      <c r="CC38" s="147"/>
      <c r="CD38" s="147"/>
      <c r="CE38" s="148"/>
      <c r="CF38" s="146">
        <v>2</v>
      </c>
      <c r="CG38" s="147"/>
      <c r="CH38" s="147"/>
      <c r="CI38" s="148"/>
      <c r="CJ38" s="146"/>
      <c r="CK38" s="147"/>
      <c r="CL38" s="147"/>
      <c r="CM38" s="148"/>
      <c r="CN38" s="135">
        <v>1562</v>
      </c>
      <c r="CO38" s="136"/>
      <c r="CP38" s="136"/>
      <c r="CQ38" s="137"/>
      <c r="CR38" s="146">
        <v>84</v>
      </c>
      <c r="CS38" s="147"/>
      <c r="CT38" s="147"/>
      <c r="CU38" s="147"/>
      <c r="CV38" s="148"/>
      <c r="CW38" s="146"/>
      <c r="CX38" s="147"/>
      <c r="CY38" s="147"/>
      <c r="CZ38" s="147"/>
      <c r="DA38" s="148"/>
      <c r="DB38" s="146"/>
      <c r="DC38" s="147"/>
      <c r="DD38" s="147"/>
      <c r="DE38" s="147"/>
      <c r="DF38" s="148"/>
      <c r="DG38" s="135">
        <f t="shared" si="1"/>
        <v>1648</v>
      </c>
      <c r="DH38" s="136"/>
      <c r="DI38" s="136"/>
      <c r="DJ38" s="136"/>
      <c r="DK38" s="137"/>
      <c r="DL38" s="146"/>
      <c r="DM38" s="147"/>
      <c r="DN38" s="147"/>
      <c r="DO38" s="148"/>
      <c r="DP38" s="146"/>
      <c r="DQ38" s="147"/>
      <c r="DR38" s="147"/>
      <c r="DS38" s="148"/>
      <c r="DT38" s="135">
        <f>CF38+CN38+CR38</f>
        <v>1648</v>
      </c>
      <c r="DU38" s="136"/>
      <c r="DV38" s="136"/>
      <c r="DW38" s="136"/>
      <c r="DX38" s="137"/>
      <c r="DY38" s="143" t="s">
        <v>529</v>
      </c>
      <c r="DZ38" s="144"/>
      <c r="EA38" s="144"/>
      <c r="EB38" s="144"/>
      <c r="EC38" s="145"/>
      <c r="ED38" s="143" t="s">
        <v>530</v>
      </c>
      <c r="EE38" s="144"/>
      <c r="EF38" s="144"/>
      <c r="EG38" s="144"/>
      <c r="EH38" s="145"/>
      <c r="EI38" s="143" t="s">
        <v>530</v>
      </c>
      <c r="EJ38" s="144"/>
      <c r="EK38" s="144"/>
      <c r="EL38" s="144"/>
      <c r="EM38" s="145"/>
      <c r="EN38" s="132">
        <v>0.238</v>
      </c>
      <c r="EO38" s="133"/>
      <c r="EP38" s="133"/>
      <c r="EQ38" s="134"/>
      <c r="ER38" s="135">
        <v>0.69</v>
      </c>
      <c r="ES38" s="136"/>
      <c r="ET38" s="136"/>
      <c r="EU38" s="136"/>
      <c r="EV38" s="136"/>
      <c r="EW38" s="136"/>
      <c r="EX38" s="136"/>
      <c r="EY38" s="137"/>
      <c r="EZ38" s="143" t="s">
        <v>445</v>
      </c>
      <c r="FA38" s="144"/>
      <c r="FB38" s="144"/>
      <c r="FC38" s="144"/>
      <c r="FD38" s="144"/>
      <c r="FE38" s="145"/>
      <c r="FF38" s="131"/>
      <c r="FG38" s="131"/>
      <c r="FH38" s="131"/>
      <c r="FI38" s="96"/>
      <c r="FJ38" s="96"/>
      <c r="FK38" s="97"/>
      <c r="FL38" s="135">
        <f t="shared" si="0"/>
        <v>0.16421999999999998</v>
      </c>
      <c r="FM38" s="136"/>
      <c r="FN38" s="137"/>
    </row>
    <row r="39" spans="1:170" s="83" customFormat="1" ht="63" customHeight="1">
      <c r="A39" s="149" t="s">
        <v>397</v>
      </c>
      <c r="B39" s="150"/>
      <c r="C39" s="150"/>
      <c r="D39" s="151"/>
      <c r="E39" s="200"/>
      <c r="F39" s="201"/>
      <c r="G39" s="201"/>
      <c r="H39" s="201"/>
      <c r="I39" s="201"/>
      <c r="J39" s="86"/>
      <c r="K39" s="87"/>
      <c r="L39" s="146" t="s">
        <v>387</v>
      </c>
      <c r="M39" s="147"/>
      <c r="N39" s="147"/>
      <c r="O39" s="147"/>
      <c r="P39" s="147"/>
      <c r="Q39" s="148"/>
      <c r="R39" s="88"/>
      <c r="S39" s="89"/>
      <c r="T39" s="89"/>
      <c r="U39" s="89"/>
      <c r="V39" s="90"/>
      <c r="W39" s="91"/>
      <c r="X39" s="92"/>
      <c r="Y39" s="92"/>
      <c r="Z39" s="92"/>
      <c r="AA39" s="93"/>
      <c r="AB39" s="146" t="s">
        <v>381</v>
      </c>
      <c r="AC39" s="147"/>
      <c r="AD39" s="147"/>
      <c r="AE39" s="147"/>
      <c r="AF39" s="148"/>
      <c r="AG39" s="146">
        <v>1</v>
      </c>
      <c r="AH39" s="147"/>
      <c r="AI39" s="147"/>
      <c r="AJ39" s="147"/>
      <c r="AK39" s="148"/>
      <c r="AL39" s="146">
        <v>1</v>
      </c>
      <c r="AM39" s="147"/>
      <c r="AN39" s="147"/>
      <c r="AO39" s="147"/>
      <c r="AP39" s="148"/>
      <c r="AQ39" s="91"/>
      <c r="AR39" s="92"/>
      <c r="AS39" s="92"/>
      <c r="AT39" s="93"/>
      <c r="AU39" s="91"/>
      <c r="AV39" s="92"/>
      <c r="AW39" s="92"/>
      <c r="AX39" s="93"/>
      <c r="AY39" s="91"/>
      <c r="AZ39" s="92"/>
      <c r="BA39" s="92"/>
      <c r="BB39" s="93"/>
      <c r="BC39" s="91"/>
      <c r="BD39" s="92"/>
      <c r="BE39" s="92"/>
      <c r="BF39" s="93"/>
      <c r="BG39" s="91"/>
      <c r="BH39" s="92"/>
      <c r="BI39" s="92"/>
      <c r="BJ39" s="93"/>
      <c r="BK39" s="91"/>
      <c r="BL39" s="92"/>
      <c r="BM39" s="92"/>
      <c r="BN39" s="93"/>
      <c r="BO39" s="91"/>
      <c r="BP39" s="92"/>
      <c r="BQ39" s="92"/>
      <c r="BR39" s="93"/>
      <c r="BS39" s="91"/>
      <c r="BT39" s="92"/>
      <c r="BU39" s="92"/>
      <c r="BV39" s="92"/>
      <c r="BW39" s="93"/>
      <c r="BX39" s="91"/>
      <c r="BY39" s="92"/>
      <c r="BZ39" s="92"/>
      <c r="CA39" s="93"/>
      <c r="CB39" s="91"/>
      <c r="CC39" s="92"/>
      <c r="CD39" s="92"/>
      <c r="CE39" s="93"/>
      <c r="CF39" s="146">
        <v>1</v>
      </c>
      <c r="CG39" s="147"/>
      <c r="CH39" s="147"/>
      <c r="CI39" s="148"/>
      <c r="CJ39" s="91"/>
      <c r="CK39" s="92"/>
      <c r="CL39" s="92"/>
      <c r="CM39" s="93"/>
      <c r="CN39" s="135">
        <v>1560</v>
      </c>
      <c r="CO39" s="136"/>
      <c r="CP39" s="136"/>
      <c r="CQ39" s="137"/>
      <c r="CR39" s="146">
        <v>83</v>
      </c>
      <c r="CS39" s="147"/>
      <c r="CT39" s="147"/>
      <c r="CU39" s="147"/>
      <c r="CV39" s="148"/>
      <c r="CW39" s="91"/>
      <c r="CX39" s="92"/>
      <c r="CY39" s="92"/>
      <c r="CZ39" s="92"/>
      <c r="DA39" s="93"/>
      <c r="DB39" s="91"/>
      <c r="DC39" s="92"/>
      <c r="DD39" s="92"/>
      <c r="DE39" s="92"/>
      <c r="DF39" s="93"/>
      <c r="DG39" s="135">
        <f t="shared" si="1"/>
        <v>1644</v>
      </c>
      <c r="DH39" s="136"/>
      <c r="DI39" s="136"/>
      <c r="DJ39" s="136"/>
      <c r="DK39" s="137"/>
      <c r="DL39" s="91"/>
      <c r="DM39" s="92"/>
      <c r="DN39" s="92"/>
      <c r="DO39" s="93"/>
      <c r="DP39" s="91"/>
      <c r="DQ39" s="92"/>
      <c r="DR39" s="92"/>
      <c r="DS39" s="93"/>
      <c r="DT39" s="135">
        <f>DG39+DO39</f>
        <v>1644</v>
      </c>
      <c r="DU39" s="136"/>
      <c r="DV39" s="136"/>
      <c r="DW39" s="136"/>
      <c r="DX39" s="137"/>
      <c r="DY39" s="143" t="s">
        <v>531</v>
      </c>
      <c r="DZ39" s="144"/>
      <c r="EA39" s="144"/>
      <c r="EB39" s="144"/>
      <c r="EC39" s="145"/>
      <c r="ED39" s="143" t="s">
        <v>532</v>
      </c>
      <c r="EE39" s="144"/>
      <c r="EF39" s="144"/>
      <c r="EG39" s="144"/>
      <c r="EH39" s="145"/>
      <c r="EI39" s="143" t="s">
        <v>532</v>
      </c>
      <c r="EJ39" s="144"/>
      <c r="EK39" s="144"/>
      <c r="EL39" s="144"/>
      <c r="EM39" s="145"/>
      <c r="EN39" s="132">
        <v>0.425</v>
      </c>
      <c r="EO39" s="133"/>
      <c r="EP39" s="133"/>
      <c r="EQ39" s="134"/>
      <c r="ER39" s="135">
        <v>1.1</v>
      </c>
      <c r="ES39" s="136"/>
      <c r="ET39" s="136"/>
      <c r="EU39" s="136"/>
      <c r="EV39" s="136"/>
      <c r="EW39" s="136"/>
      <c r="EX39" s="136"/>
      <c r="EY39" s="137"/>
      <c r="EZ39" s="143" t="s">
        <v>445</v>
      </c>
      <c r="FA39" s="144"/>
      <c r="FB39" s="144"/>
      <c r="FC39" s="144"/>
      <c r="FD39" s="144"/>
      <c r="FE39" s="145"/>
      <c r="FF39" s="131"/>
      <c r="FG39" s="131"/>
      <c r="FH39" s="131"/>
      <c r="FI39" s="94"/>
      <c r="FJ39" s="94"/>
      <c r="FK39" s="95"/>
      <c r="FL39" s="135">
        <f t="shared" si="0"/>
        <v>0.4675</v>
      </c>
      <c r="FM39" s="136"/>
      <c r="FN39" s="137"/>
    </row>
    <row r="40" spans="1:170" s="83" customFormat="1" ht="63" customHeight="1">
      <c r="A40" s="149" t="s">
        <v>398</v>
      </c>
      <c r="B40" s="150"/>
      <c r="C40" s="150"/>
      <c r="D40" s="151"/>
      <c r="E40" s="200"/>
      <c r="F40" s="201"/>
      <c r="G40" s="201"/>
      <c r="H40" s="201"/>
      <c r="I40" s="201"/>
      <c r="J40" s="86"/>
      <c r="K40" s="87"/>
      <c r="L40" s="146" t="s">
        <v>386</v>
      </c>
      <c r="M40" s="147"/>
      <c r="N40" s="147"/>
      <c r="O40" s="147"/>
      <c r="P40" s="147"/>
      <c r="Q40" s="148"/>
      <c r="R40" s="88"/>
      <c r="S40" s="89"/>
      <c r="T40" s="89"/>
      <c r="U40" s="89"/>
      <c r="V40" s="90"/>
      <c r="W40" s="91"/>
      <c r="X40" s="92"/>
      <c r="Y40" s="92"/>
      <c r="Z40" s="92"/>
      <c r="AA40" s="93"/>
      <c r="AB40" s="146" t="s">
        <v>533</v>
      </c>
      <c r="AC40" s="147"/>
      <c r="AD40" s="147"/>
      <c r="AE40" s="147"/>
      <c r="AF40" s="148"/>
      <c r="AG40" s="146">
        <v>1</v>
      </c>
      <c r="AH40" s="147"/>
      <c r="AI40" s="147"/>
      <c r="AJ40" s="147"/>
      <c r="AK40" s="148"/>
      <c r="AL40" s="146">
        <v>1</v>
      </c>
      <c r="AM40" s="147"/>
      <c r="AN40" s="147"/>
      <c r="AO40" s="147"/>
      <c r="AP40" s="148"/>
      <c r="AQ40" s="91"/>
      <c r="AR40" s="92"/>
      <c r="AS40" s="92"/>
      <c r="AT40" s="93"/>
      <c r="AU40" s="91"/>
      <c r="AV40" s="92"/>
      <c r="AW40" s="92"/>
      <c r="AX40" s="93"/>
      <c r="AY40" s="91"/>
      <c r="AZ40" s="92"/>
      <c r="BA40" s="92"/>
      <c r="BB40" s="93"/>
      <c r="BC40" s="91"/>
      <c r="BD40" s="92"/>
      <c r="BE40" s="92"/>
      <c r="BF40" s="93"/>
      <c r="BG40" s="91"/>
      <c r="BH40" s="92"/>
      <c r="BI40" s="92"/>
      <c r="BJ40" s="93"/>
      <c r="BK40" s="91"/>
      <c r="BL40" s="92"/>
      <c r="BM40" s="92"/>
      <c r="BN40" s="93"/>
      <c r="BO40" s="91"/>
      <c r="BP40" s="92"/>
      <c r="BQ40" s="92"/>
      <c r="BR40" s="93"/>
      <c r="BS40" s="91"/>
      <c r="BT40" s="92"/>
      <c r="BU40" s="92"/>
      <c r="BV40" s="92"/>
      <c r="BW40" s="93"/>
      <c r="BX40" s="91"/>
      <c r="BY40" s="92"/>
      <c r="BZ40" s="92"/>
      <c r="CA40" s="93"/>
      <c r="CB40" s="91"/>
      <c r="CC40" s="92"/>
      <c r="CD40" s="92"/>
      <c r="CE40" s="93"/>
      <c r="CF40" s="146">
        <v>3</v>
      </c>
      <c r="CG40" s="147"/>
      <c r="CH40" s="147"/>
      <c r="CI40" s="148"/>
      <c r="CJ40" s="91"/>
      <c r="CK40" s="92"/>
      <c r="CL40" s="92"/>
      <c r="CM40" s="93"/>
      <c r="CN40" s="135">
        <v>2796</v>
      </c>
      <c r="CO40" s="136"/>
      <c r="CP40" s="136"/>
      <c r="CQ40" s="137"/>
      <c r="CR40" s="146">
        <v>203</v>
      </c>
      <c r="CS40" s="147"/>
      <c r="CT40" s="147"/>
      <c r="CU40" s="147"/>
      <c r="CV40" s="148"/>
      <c r="CW40" s="91"/>
      <c r="CX40" s="92"/>
      <c r="CY40" s="92"/>
      <c r="CZ40" s="92"/>
      <c r="DA40" s="93"/>
      <c r="DB40" s="91"/>
      <c r="DC40" s="92"/>
      <c r="DD40" s="92"/>
      <c r="DE40" s="92"/>
      <c r="DF40" s="93"/>
      <c r="DG40" s="135">
        <f t="shared" si="1"/>
        <v>3002</v>
      </c>
      <c r="DH40" s="136"/>
      <c r="DI40" s="136"/>
      <c r="DJ40" s="136"/>
      <c r="DK40" s="137"/>
      <c r="DL40" s="91"/>
      <c r="DM40" s="92"/>
      <c r="DN40" s="92"/>
      <c r="DO40" s="93"/>
      <c r="DP40" s="91"/>
      <c r="DQ40" s="92"/>
      <c r="DR40" s="92"/>
      <c r="DS40" s="93"/>
      <c r="DT40" s="135">
        <f>DG40+DO40</f>
        <v>3002</v>
      </c>
      <c r="DU40" s="136"/>
      <c r="DV40" s="136"/>
      <c r="DW40" s="136"/>
      <c r="DX40" s="137"/>
      <c r="DY40" s="143" t="s">
        <v>534</v>
      </c>
      <c r="DZ40" s="144"/>
      <c r="EA40" s="144"/>
      <c r="EB40" s="144"/>
      <c r="EC40" s="145"/>
      <c r="ED40" s="143" t="s">
        <v>535</v>
      </c>
      <c r="EE40" s="144"/>
      <c r="EF40" s="144"/>
      <c r="EG40" s="144"/>
      <c r="EH40" s="145"/>
      <c r="EI40" s="143" t="s">
        <v>535</v>
      </c>
      <c r="EJ40" s="144"/>
      <c r="EK40" s="144"/>
      <c r="EL40" s="144"/>
      <c r="EM40" s="145"/>
      <c r="EN40" s="132">
        <v>0.34</v>
      </c>
      <c r="EO40" s="133"/>
      <c r="EP40" s="133"/>
      <c r="EQ40" s="134"/>
      <c r="ER40" s="135">
        <v>0.05</v>
      </c>
      <c r="ES40" s="136"/>
      <c r="ET40" s="136"/>
      <c r="EU40" s="136"/>
      <c r="EV40" s="136"/>
      <c r="EW40" s="136"/>
      <c r="EX40" s="136"/>
      <c r="EY40" s="137"/>
      <c r="EZ40" s="143" t="s">
        <v>445</v>
      </c>
      <c r="FA40" s="144"/>
      <c r="FB40" s="144"/>
      <c r="FC40" s="144"/>
      <c r="FD40" s="144"/>
      <c r="FE40" s="145"/>
      <c r="FF40" s="131"/>
      <c r="FG40" s="131"/>
      <c r="FH40" s="131"/>
      <c r="FI40" s="94"/>
      <c r="FJ40" s="94"/>
      <c r="FK40" s="95"/>
      <c r="FL40" s="135">
        <f t="shared" si="0"/>
        <v>0.017</v>
      </c>
      <c r="FM40" s="136"/>
      <c r="FN40" s="137"/>
    </row>
    <row r="41" spans="1:170" s="83" customFormat="1" ht="60.75" customHeight="1">
      <c r="A41" s="149" t="s">
        <v>399</v>
      </c>
      <c r="B41" s="150"/>
      <c r="C41" s="150"/>
      <c r="D41" s="151"/>
      <c r="E41" s="200"/>
      <c r="F41" s="201"/>
      <c r="G41" s="201"/>
      <c r="H41" s="201"/>
      <c r="I41" s="201"/>
      <c r="J41" s="86"/>
      <c r="K41" s="87"/>
      <c r="L41" s="146" t="s">
        <v>404</v>
      </c>
      <c r="M41" s="147"/>
      <c r="N41" s="147"/>
      <c r="O41" s="147"/>
      <c r="P41" s="147"/>
      <c r="Q41" s="148"/>
      <c r="R41" s="152"/>
      <c r="S41" s="153"/>
      <c r="T41" s="153"/>
      <c r="U41" s="153"/>
      <c r="V41" s="154"/>
      <c r="W41" s="146"/>
      <c r="X41" s="147"/>
      <c r="Y41" s="147"/>
      <c r="Z41" s="147"/>
      <c r="AA41" s="148"/>
      <c r="AB41" s="146" t="s">
        <v>511</v>
      </c>
      <c r="AC41" s="147"/>
      <c r="AD41" s="147"/>
      <c r="AE41" s="147"/>
      <c r="AF41" s="148"/>
      <c r="AG41" s="146">
        <v>1</v>
      </c>
      <c r="AH41" s="147"/>
      <c r="AI41" s="147"/>
      <c r="AJ41" s="147"/>
      <c r="AK41" s="148"/>
      <c r="AL41" s="146">
        <v>1</v>
      </c>
      <c r="AM41" s="147"/>
      <c r="AN41" s="147"/>
      <c r="AO41" s="147"/>
      <c r="AP41" s="148"/>
      <c r="AQ41" s="146"/>
      <c r="AR41" s="147"/>
      <c r="AS41" s="147"/>
      <c r="AT41" s="148"/>
      <c r="AU41" s="146"/>
      <c r="AV41" s="147"/>
      <c r="AW41" s="147"/>
      <c r="AX41" s="148"/>
      <c r="AY41" s="146"/>
      <c r="AZ41" s="147"/>
      <c r="BA41" s="147"/>
      <c r="BB41" s="148"/>
      <c r="BC41" s="146"/>
      <c r="BD41" s="147"/>
      <c r="BE41" s="147"/>
      <c r="BF41" s="148"/>
      <c r="BG41" s="146"/>
      <c r="BH41" s="147"/>
      <c r="BI41" s="147"/>
      <c r="BJ41" s="148"/>
      <c r="BK41" s="146"/>
      <c r="BL41" s="147"/>
      <c r="BM41" s="147"/>
      <c r="BN41" s="148"/>
      <c r="BO41" s="146"/>
      <c r="BP41" s="147"/>
      <c r="BQ41" s="147"/>
      <c r="BR41" s="148"/>
      <c r="BS41" s="146"/>
      <c r="BT41" s="147"/>
      <c r="BU41" s="147"/>
      <c r="BV41" s="147"/>
      <c r="BW41" s="148"/>
      <c r="BX41" s="146"/>
      <c r="BY41" s="147"/>
      <c r="BZ41" s="147"/>
      <c r="CA41" s="148"/>
      <c r="CB41" s="146"/>
      <c r="CC41" s="147"/>
      <c r="CD41" s="147"/>
      <c r="CE41" s="148"/>
      <c r="CF41" s="146">
        <v>2</v>
      </c>
      <c r="CG41" s="147"/>
      <c r="CH41" s="147"/>
      <c r="CI41" s="148"/>
      <c r="CJ41" s="146"/>
      <c r="CK41" s="147"/>
      <c r="CL41" s="147"/>
      <c r="CM41" s="148"/>
      <c r="CN41" s="135">
        <v>1811</v>
      </c>
      <c r="CO41" s="136"/>
      <c r="CP41" s="136"/>
      <c r="CQ41" s="137"/>
      <c r="CR41" s="146">
        <v>84</v>
      </c>
      <c r="CS41" s="147"/>
      <c r="CT41" s="147"/>
      <c r="CU41" s="147"/>
      <c r="CV41" s="148"/>
      <c r="CW41" s="146"/>
      <c r="CX41" s="147"/>
      <c r="CY41" s="147"/>
      <c r="CZ41" s="147"/>
      <c r="DA41" s="148"/>
      <c r="DB41" s="146"/>
      <c r="DC41" s="147"/>
      <c r="DD41" s="147"/>
      <c r="DE41" s="147"/>
      <c r="DF41" s="148"/>
      <c r="DG41" s="135">
        <f t="shared" si="1"/>
        <v>1897</v>
      </c>
      <c r="DH41" s="136"/>
      <c r="DI41" s="136"/>
      <c r="DJ41" s="136"/>
      <c r="DK41" s="137"/>
      <c r="DL41" s="146"/>
      <c r="DM41" s="147"/>
      <c r="DN41" s="147"/>
      <c r="DO41" s="148"/>
      <c r="DP41" s="146"/>
      <c r="DQ41" s="147"/>
      <c r="DR41" s="147"/>
      <c r="DS41" s="148"/>
      <c r="DT41" s="135">
        <f>CF41+CN41+CR41</f>
        <v>1897</v>
      </c>
      <c r="DU41" s="136"/>
      <c r="DV41" s="136"/>
      <c r="DW41" s="136"/>
      <c r="DX41" s="137"/>
      <c r="DY41" s="143" t="s">
        <v>536</v>
      </c>
      <c r="DZ41" s="144"/>
      <c r="EA41" s="144"/>
      <c r="EB41" s="144"/>
      <c r="EC41" s="145"/>
      <c r="ED41" s="143" t="s">
        <v>537</v>
      </c>
      <c r="EE41" s="144"/>
      <c r="EF41" s="144"/>
      <c r="EG41" s="144"/>
      <c r="EH41" s="145"/>
      <c r="EI41" s="143" t="s">
        <v>537</v>
      </c>
      <c r="EJ41" s="144"/>
      <c r="EK41" s="144"/>
      <c r="EL41" s="144"/>
      <c r="EM41" s="145"/>
      <c r="EN41" s="132">
        <v>0.34</v>
      </c>
      <c r="EO41" s="133"/>
      <c r="EP41" s="133"/>
      <c r="EQ41" s="134"/>
      <c r="ER41" s="135">
        <v>0.44</v>
      </c>
      <c r="ES41" s="136"/>
      <c r="ET41" s="136"/>
      <c r="EU41" s="136"/>
      <c r="EV41" s="136"/>
      <c r="EW41" s="136"/>
      <c r="EX41" s="136"/>
      <c r="EY41" s="137"/>
      <c r="EZ41" s="143" t="s">
        <v>445</v>
      </c>
      <c r="FA41" s="144"/>
      <c r="FB41" s="144"/>
      <c r="FC41" s="144"/>
      <c r="FD41" s="144"/>
      <c r="FE41" s="145"/>
      <c r="FF41" s="131"/>
      <c r="FG41" s="131"/>
      <c r="FH41" s="131"/>
      <c r="FI41" s="96"/>
      <c r="FJ41" s="96"/>
      <c r="FK41" s="97"/>
      <c r="FL41" s="135">
        <f t="shared" si="0"/>
        <v>0.1496</v>
      </c>
      <c r="FM41" s="136"/>
      <c r="FN41" s="137"/>
    </row>
    <row r="42" spans="1:170" s="83" customFormat="1" ht="70.5" customHeight="1">
      <c r="A42" s="149" t="s">
        <v>400</v>
      </c>
      <c r="B42" s="150"/>
      <c r="C42" s="150"/>
      <c r="D42" s="151"/>
      <c r="E42" s="200"/>
      <c r="F42" s="201"/>
      <c r="G42" s="201"/>
      <c r="H42" s="201"/>
      <c r="I42" s="201"/>
      <c r="J42" s="86"/>
      <c r="K42" s="87"/>
      <c r="L42" s="146" t="s">
        <v>469</v>
      </c>
      <c r="M42" s="147"/>
      <c r="N42" s="147"/>
      <c r="O42" s="147"/>
      <c r="P42" s="147"/>
      <c r="Q42" s="148"/>
      <c r="R42" s="88"/>
      <c r="S42" s="89"/>
      <c r="T42" s="89"/>
      <c r="U42" s="89"/>
      <c r="V42" s="90"/>
      <c r="W42" s="91"/>
      <c r="X42" s="92"/>
      <c r="Y42" s="92"/>
      <c r="Z42" s="92"/>
      <c r="AA42" s="93"/>
      <c r="AB42" s="146" t="s">
        <v>640</v>
      </c>
      <c r="AC42" s="147"/>
      <c r="AD42" s="147"/>
      <c r="AE42" s="147"/>
      <c r="AF42" s="148"/>
      <c r="AG42" s="146">
        <v>1</v>
      </c>
      <c r="AH42" s="147"/>
      <c r="AI42" s="147"/>
      <c r="AJ42" s="147"/>
      <c r="AK42" s="148"/>
      <c r="AL42" s="146">
        <v>1</v>
      </c>
      <c r="AM42" s="147"/>
      <c r="AN42" s="147"/>
      <c r="AO42" s="147"/>
      <c r="AP42" s="148"/>
      <c r="AQ42" s="91"/>
      <c r="AR42" s="92"/>
      <c r="AS42" s="92"/>
      <c r="AT42" s="93"/>
      <c r="AU42" s="91"/>
      <c r="AV42" s="92"/>
      <c r="AW42" s="92"/>
      <c r="AX42" s="93"/>
      <c r="AY42" s="91"/>
      <c r="AZ42" s="92"/>
      <c r="BA42" s="92"/>
      <c r="BB42" s="93"/>
      <c r="BC42" s="91"/>
      <c r="BD42" s="92"/>
      <c r="BE42" s="92"/>
      <c r="BF42" s="93"/>
      <c r="BG42" s="91"/>
      <c r="BH42" s="92"/>
      <c r="BI42" s="92"/>
      <c r="BJ42" s="93"/>
      <c r="BK42" s="91"/>
      <c r="BL42" s="92"/>
      <c r="BM42" s="92"/>
      <c r="BN42" s="93"/>
      <c r="BO42" s="91"/>
      <c r="BP42" s="92"/>
      <c r="BQ42" s="92"/>
      <c r="BR42" s="93"/>
      <c r="BS42" s="91"/>
      <c r="BT42" s="92"/>
      <c r="BU42" s="92"/>
      <c r="BV42" s="92"/>
      <c r="BW42" s="93"/>
      <c r="BX42" s="91"/>
      <c r="BY42" s="92"/>
      <c r="BZ42" s="92"/>
      <c r="CA42" s="93"/>
      <c r="CB42" s="91"/>
      <c r="CC42" s="92"/>
      <c r="CD42" s="92"/>
      <c r="CE42" s="93"/>
      <c r="CF42" s="146">
        <v>2</v>
      </c>
      <c r="CG42" s="147"/>
      <c r="CH42" s="147"/>
      <c r="CI42" s="148"/>
      <c r="CJ42" s="91"/>
      <c r="CK42" s="92"/>
      <c r="CL42" s="92"/>
      <c r="CM42" s="93"/>
      <c r="CN42" s="135">
        <v>2796</v>
      </c>
      <c r="CO42" s="136"/>
      <c r="CP42" s="136"/>
      <c r="CQ42" s="137"/>
      <c r="CR42" s="146">
        <v>204</v>
      </c>
      <c r="CS42" s="147"/>
      <c r="CT42" s="147"/>
      <c r="CU42" s="147"/>
      <c r="CV42" s="148"/>
      <c r="CW42" s="91"/>
      <c r="CX42" s="92"/>
      <c r="CY42" s="92"/>
      <c r="CZ42" s="92"/>
      <c r="DA42" s="93"/>
      <c r="DB42" s="91"/>
      <c r="DC42" s="92"/>
      <c r="DD42" s="92"/>
      <c r="DE42" s="92"/>
      <c r="DF42" s="93"/>
      <c r="DG42" s="135">
        <f t="shared" si="1"/>
        <v>3002</v>
      </c>
      <c r="DH42" s="136"/>
      <c r="DI42" s="136"/>
      <c r="DJ42" s="136"/>
      <c r="DK42" s="137"/>
      <c r="DL42" s="91"/>
      <c r="DM42" s="92"/>
      <c r="DN42" s="92"/>
      <c r="DO42" s="93"/>
      <c r="DP42" s="91"/>
      <c r="DQ42" s="92"/>
      <c r="DR42" s="92"/>
      <c r="DS42" s="93"/>
      <c r="DT42" s="135">
        <f>CF42+CN42+CR42</f>
        <v>3002</v>
      </c>
      <c r="DU42" s="136"/>
      <c r="DV42" s="136"/>
      <c r="DW42" s="136"/>
      <c r="DX42" s="137"/>
      <c r="DY42" s="143" t="s">
        <v>538</v>
      </c>
      <c r="DZ42" s="144"/>
      <c r="EA42" s="144"/>
      <c r="EB42" s="144"/>
      <c r="EC42" s="145"/>
      <c r="ED42" s="143" t="s">
        <v>539</v>
      </c>
      <c r="EE42" s="144"/>
      <c r="EF42" s="144"/>
      <c r="EG42" s="144"/>
      <c r="EH42" s="145"/>
      <c r="EI42" s="143" t="s">
        <v>539</v>
      </c>
      <c r="EJ42" s="144"/>
      <c r="EK42" s="144"/>
      <c r="EL42" s="144"/>
      <c r="EM42" s="145"/>
      <c r="EN42" s="132">
        <v>0.85</v>
      </c>
      <c r="EO42" s="133"/>
      <c r="EP42" s="133"/>
      <c r="EQ42" s="134"/>
      <c r="ER42" s="135">
        <v>0.67</v>
      </c>
      <c r="ES42" s="136"/>
      <c r="ET42" s="136"/>
      <c r="EU42" s="136"/>
      <c r="EV42" s="136"/>
      <c r="EW42" s="136"/>
      <c r="EX42" s="136"/>
      <c r="EY42" s="137"/>
      <c r="EZ42" s="143" t="s">
        <v>445</v>
      </c>
      <c r="FA42" s="144"/>
      <c r="FB42" s="144"/>
      <c r="FC42" s="144"/>
      <c r="FD42" s="144"/>
      <c r="FE42" s="145"/>
      <c r="FF42" s="131"/>
      <c r="FG42" s="131"/>
      <c r="FH42" s="131"/>
      <c r="FI42" s="94"/>
      <c r="FJ42" s="94"/>
      <c r="FK42" s="95"/>
      <c r="FL42" s="135">
        <f t="shared" si="0"/>
        <v>0.5695</v>
      </c>
      <c r="FM42" s="136"/>
      <c r="FN42" s="137"/>
    </row>
    <row r="43" spans="1:170" s="83" customFormat="1" ht="63" customHeight="1">
      <c r="A43" s="149" t="s">
        <v>401</v>
      </c>
      <c r="B43" s="150"/>
      <c r="C43" s="150"/>
      <c r="D43" s="151"/>
      <c r="E43" s="200"/>
      <c r="F43" s="201"/>
      <c r="G43" s="201"/>
      <c r="H43" s="201"/>
      <c r="I43" s="201"/>
      <c r="J43" s="86"/>
      <c r="K43" s="87"/>
      <c r="L43" s="146" t="s">
        <v>452</v>
      </c>
      <c r="M43" s="147"/>
      <c r="N43" s="147"/>
      <c r="O43" s="147"/>
      <c r="P43" s="147"/>
      <c r="Q43" s="148"/>
      <c r="R43" s="88"/>
      <c r="S43" s="89"/>
      <c r="T43" s="89"/>
      <c r="U43" s="89"/>
      <c r="V43" s="90"/>
      <c r="W43" s="91"/>
      <c r="X43" s="92"/>
      <c r="Y43" s="92"/>
      <c r="Z43" s="92"/>
      <c r="AA43" s="93"/>
      <c r="AB43" s="146" t="s">
        <v>481</v>
      </c>
      <c r="AC43" s="147"/>
      <c r="AD43" s="147"/>
      <c r="AE43" s="147"/>
      <c r="AF43" s="148"/>
      <c r="AG43" s="146">
        <v>1</v>
      </c>
      <c r="AH43" s="147"/>
      <c r="AI43" s="147"/>
      <c r="AJ43" s="147"/>
      <c r="AK43" s="148"/>
      <c r="AL43" s="146">
        <v>1</v>
      </c>
      <c r="AM43" s="147"/>
      <c r="AN43" s="147"/>
      <c r="AO43" s="147"/>
      <c r="AP43" s="148"/>
      <c r="AQ43" s="91"/>
      <c r="AR43" s="92"/>
      <c r="AS43" s="92"/>
      <c r="AT43" s="93"/>
      <c r="AU43" s="91"/>
      <c r="AV43" s="92"/>
      <c r="AW43" s="92"/>
      <c r="AX43" s="93"/>
      <c r="AY43" s="91"/>
      <c r="AZ43" s="92"/>
      <c r="BA43" s="92"/>
      <c r="BB43" s="93"/>
      <c r="BC43" s="91"/>
      <c r="BD43" s="92"/>
      <c r="BE43" s="92"/>
      <c r="BF43" s="93"/>
      <c r="BG43" s="91"/>
      <c r="BH43" s="92"/>
      <c r="BI43" s="92"/>
      <c r="BJ43" s="93"/>
      <c r="BK43" s="91"/>
      <c r="BL43" s="92"/>
      <c r="BM43" s="92"/>
      <c r="BN43" s="93"/>
      <c r="BO43" s="91"/>
      <c r="BP43" s="92"/>
      <c r="BQ43" s="92"/>
      <c r="BR43" s="93"/>
      <c r="BS43" s="91"/>
      <c r="BT43" s="92"/>
      <c r="BU43" s="92"/>
      <c r="BV43" s="92"/>
      <c r="BW43" s="93"/>
      <c r="BX43" s="91"/>
      <c r="BY43" s="92"/>
      <c r="BZ43" s="92"/>
      <c r="CA43" s="93"/>
      <c r="CB43" s="91"/>
      <c r="CC43" s="92"/>
      <c r="CD43" s="92"/>
      <c r="CE43" s="93"/>
      <c r="CF43" s="146">
        <v>1</v>
      </c>
      <c r="CG43" s="147"/>
      <c r="CH43" s="147"/>
      <c r="CI43" s="148"/>
      <c r="CJ43" s="91"/>
      <c r="CK43" s="92"/>
      <c r="CL43" s="92"/>
      <c r="CM43" s="93"/>
      <c r="CN43" s="135">
        <v>1281</v>
      </c>
      <c r="CO43" s="136"/>
      <c r="CP43" s="136"/>
      <c r="CQ43" s="137"/>
      <c r="CR43" s="146">
        <v>55</v>
      </c>
      <c r="CS43" s="147"/>
      <c r="CT43" s="147"/>
      <c r="CU43" s="147"/>
      <c r="CV43" s="148"/>
      <c r="CW43" s="91"/>
      <c r="CX43" s="92"/>
      <c r="CY43" s="92"/>
      <c r="CZ43" s="92"/>
      <c r="DA43" s="93"/>
      <c r="DB43" s="91"/>
      <c r="DC43" s="92"/>
      <c r="DD43" s="92"/>
      <c r="DE43" s="92"/>
      <c r="DF43" s="93"/>
      <c r="DG43" s="135">
        <f>CF43+CN43+CR43+CW43</f>
        <v>1337</v>
      </c>
      <c r="DH43" s="136"/>
      <c r="DI43" s="136"/>
      <c r="DJ43" s="136"/>
      <c r="DK43" s="137"/>
      <c r="DL43" s="91"/>
      <c r="DM43" s="92"/>
      <c r="DN43" s="92"/>
      <c r="DO43" s="93"/>
      <c r="DP43" s="91"/>
      <c r="DQ43" s="92"/>
      <c r="DR43" s="92"/>
      <c r="DS43" s="93"/>
      <c r="DT43" s="135">
        <f>CR43+CN43+CF43</f>
        <v>1337</v>
      </c>
      <c r="DU43" s="136"/>
      <c r="DV43" s="136"/>
      <c r="DW43" s="136"/>
      <c r="DX43" s="137"/>
      <c r="DY43" s="143" t="s">
        <v>540</v>
      </c>
      <c r="DZ43" s="144"/>
      <c r="EA43" s="144"/>
      <c r="EB43" s="144"/>
      <c r="EC43" s="145"/>
      <c r="ED43" s="143" t="s">
        <v>541</v>
      </c>
      <c r="EE43" s="144"/>
      <c r="EF43" s="144"/>
      <c r="EG43" s="144"/>
      <c r="EH43" s="145"/>
      <c r="EI43" s="143" t="s">
        <v>541</v>
      </c>
      <c r="EJ43" s="144"/>
      <c r="EK43" s="144"/>
      <c r="EL43" s="144"/>
      <c r="EM43" s="145"/>
      <c r="EN43" s="132">
        <v>1.017</v>
      </c>
      <c r="EO43" s="133"/>
      <c r="EP43" s="133"/>
      <c r="EQ43" s="134"/>
      <c r="ER43" s="135">
        <v>0.37</v>
      </c>
      <c r="ES43" s="136"/>
      <c r="ET43" s="136"/>
      <c r="EU43" s="136"/>
      <c r="EV43" s="136"/>
      <c r="EW43" s="136"/>
      <c r="EX43" s="136"/>
      <c r="EY43" s="137"/>
      <c r="EZ43" s="143" t="s">
        <v>445</v>
      </c>
      <c r="FA43" s="144"/>
      <c r="FB43" s="144"/>
      <c r="FC43" s="144"/>
      <c r="FD43" s="144"/>
      <c r="FE43" s="145"/>
      <c r="FF43" s="131"/>
      <c r="FG43" s="131"/>
      <c r="FH43" s="131"/>
      <c r="FI43" s="94"/>
      <c r="FJ43" s="94"/>
      <c r="FK43" s="95"/>
      <c r="FL43" s="135">
        <f t="shared" si="0"/>
        <v>0.37628999999999996</v>
      </c>
      <c r="FM43" s="136"/>
      <c r="FN43" s="137"/>
    </row>
    <row r="44" spans="1:170" s="83" customFormat="1" ht="63" customHeight="1">
      <c r="A44" s="149" t="s">
        <v>402</v>
      </c>
      <c r="B44" s="150"/>
      <c r="C44" s="150"/>
      <c r="D44" s="151"/>
      <c r="E44" s="198" t="s">
        <v>620</v>
      </c>
      <c r="F44" s="199"/>
      <c r="G44" s="199"/>
      <c r="H44" s="199"/>
      <c r="I44" s="199"/>
      <c r="J44" s="86"/>
      <c r="K44" s="87"/>
      <c r="L44" s="146" t="s">
        <v>383</v>
      </c>
      <c r="M44" s="147"/>
      <c r="N44" s="147"/>
      <c r="O44" s="147"/>
      <c r="P44" s="147"/>
      <c r="Q44" s="148"/>
      <c r="R44" s="152"/>
      <c r="S44" s="153"/>
      <c r="T44" s="153"/>
      <c r="U44" s="153"/>
      <c r="V44" s="154"/>
      <c r="W44" s="146"/>
      <c r="X44" s="147"/>
      <c r="Y44" s="147"/>
      <c r="Z44" s="147"/>
      <c r="AA44" s="148"/>
      <c r="AB44" s="146" t="s">
        <v>379</v>
      </c>
      <c r="AC44" s="147"/>
      <c r="AD44" s="147"/>
      <c r="AE44" s="147"/>
      <c r="AF44" s="148"/>
      <c r="AG44" s="146">
        <v>1</v>
      </c>
      <c r="AH44" s="147"/>
      <c r="AI44" s="147"/>
      <c r="AJ44" s="147"/>
      <c r="AK44" s="148"/>
      <c r="AL44" s="146">
        <v>1</v>
      </c>
      <c r="AM44" s="147"/>
      <c r="AN44" s="147"/>
      <c r="AO44" s="147"/>
      <c r="AP44" s="148"/>
      <c r="AQ44" s="146"/>
      <c r="AR44" s="147"/>
      <c r="AS44" s="147"/>
      <c r="AT44" s="148"/>
      <c r="AU44" s="146"/>
      <c r="AV44" s="147"/>
      <c r="AW44" s="147"/>
      <c r="AX44" s="148"/>
      <c r="AY44" s="146"/>
      <c r="AZ44" s="147"/>
      <c r="BA44" s="147"/>
      <c r="BB44" s="148"/>
      <c r="BC44" s="146"/>
      <c r="BD44" s="147"/>
      <c r="BE44" s="147"/>
      <c r="BF44" s="148"/>
      <c r="BG44" s="146"/>
      <c r="BH44" s="147"/>
      <c r="BI44" s="147"/>
      <c r="BJ44" s="148"/>
      <c r="BK44" s="146"/>
      <c r="BL44" s="147"/>
      <c r="BM44" s="147"/>
      <c r="BN44" s="148"/>
      <c r="BO44" s="146"/>
      <c r="BP44" s="147"/>
      <c r="BQ44" s="147"/>
      <c r="BR44" s="148"/>
      <c r="BS44" s="146"/>
      <c r="BT44" s="147"/>
      <c r="BU44" s="147"/>
      <c r="BV44" s="147"/>
      <c r="BW44" s="148"/>
      <c r="BX44" s="146"/>
      <c r="BY44" s="147"/>
      <c r="BZ44" s="147"/>
      <c r="CA44" s="148"/>
      <c r="CB44" s="146"/>
      <c r="CC44" s="147"/>
      <c r="CD44" s="147"/>
      <c r="CE44" s="148"/>
      <c r="CF44" s="146">
        <v>2</v>
      </c>
      <c r="CG44" s="147"/>
      <c r="CH44" s="147"/>
      <c r="CI44" s="148"/>
      <c r="CJ44" s="146"/>
      <c r="CK44" s="147"/>
      <c r="CL44" s="147"/>
      <c r="CM44" s="148"/>
      <c r="CN44" s="135">
        <v>1562</v>
      </c>
      <c r="CO44" s="136"/>
      <c r="CP44" s="136"/>
      <c r="CQ44" s="137"/>
      <c r="CR44" s="146">
        <v>84</v>
      </c>
      <c r="CS44" s="147"/>
      <c r="CT44" s="147"/>
      <c r="CU44" s="147"/>
      <c r="CV44" s="148"/>
      <c r="CW44" s="146"/>
      <c r="CX44" s="147"/>
      <c r="CY44" s="147"/>
      <c r="CZ44" s="147"/>
      <c r="DA44" s="148"/>
      <c r="DB44" s="146"/>
      <c r="DC44" s="147"/>
      <c r="DD44" s="147"/>
      <c r="DE44" s="147"/>
      <c r="DF44" s="148"/>
      <c r="DG44" s="135">
        <f aca="true" t="shared" si="2" ref="DG44:DG62">CF44+CN44+CR44</f>
        <v>1648</v>
      </c>
      <c r="DH44" s="136"/>
      <c r="DI44" s="136"/>
      <c r="DJ44" s="136"/>
      <c r="DK44" s="137"/>
      <c r="DL44" s="146"/>
      <c r="DM44" s="147"/>
      <c r="DN44" s="147"/>
      <c r="DO44" s="148"/>
      <c r="DP44" s="146"/>
      <c r="DQ44" s="147"/>
      <c r="DR44" s="147"/>
      <c r="DS44" s="148"/>
      <c r="DT44" s="135">
        <f>CF44+CN44+CR44</f>
        <v>1648</v>
      </c>
      <c r="DU44" s="136"/>
      <c r="DV44" s="136"/>
      <c r="DW44" s="136"/>
      <c r="DX44" s="137"/>
      <c r="DY44" s="143" t="s">
        <v>542</v>
      </c>
      <c r="DZ44" s="144"/>
      <c r="EA44" s="144"/>
      <c r="EB44" s="144"/>
      <c r="EC44" s="145"/>
      <c r="ED44" s="143" t="s">
        <v>543</v>
      </c>
      <c r="EE44" s="144"/>
      <c r="EF44" s="144"/>
      <c r="EG44" s="144"/>
      <c r="EH44" s="145"/>
      <c r="EI44" s="143" t="s">
        <v>543</v>
      </c>
      <c r="EJ44" s="144"/>
      <c r="EK44" s="144"/>
      <c r="EL44" s="144"/>
      <c r="EM44" s="145"/>
      <c r="EN44" s="132">
        <v>0.612</v>
      </c>
      <c r="EO44" s="133"/>
      <c r="EP44" s="133"/>
      <c r="EQ44" s="134"/>
      <c r="ER44" s="135">
        <v>0.69</v>
      </c>
      <c r="ES44" s="136"/>
      <c r="ET44" s="136"/>
      <c r="EU44" s="136"/>
      <c r="EV44" s="136"/>
      <c r="EW44" s="136"/>
      <c r="EX44" s="136"/>
      <c r="EY44" s="137"/>
      <c r="EZ44" s="143" t="s">
        <v>445</v>
      </c>
      <c r="FA44" s="144"/>
      <c r="FB44" s="144"/>
      <c r="FC44" s="144"/>
      <c r="FD44" s="144"/>
      <c r="FE44" s="145"/>
      <c r="FF44" s="131"/>
      <c r="FG44" s="131"/>
      <c r="FH44" s="131"/>
      <c r="FI44" s="96"/>
      <c r="FJ44" s="96"/>
      <c r="FK44" s="97"/>
      <c r="FL44" s="135">
        <f t="shared" si="0"/>
        <v>0.42227999999999993</v>
      </c>
      <c r="FM44" s="136"/>
      <c r="FN44" s="137"/>
    </row>
    <row r="45" spans="1:170" s="83" customFormat="1" ht="70.5" customHeight="1">
      <c r="A45" s="149" t="s">
        <v>403</v>
      </c>
      <c r="B45" s="150"/>
      <c r="C45" s="150"/>
      <c r="D45" s="151"/>
      <c r="E45" s="200"/>
      <c r="F45" s="201"/>
      <c r="G45" s="201"/>
      <c r="H45" s="201"/>
      <c r="I45" s="201"/>
      <c r="J45" s="86"/>
      <c r="K45" s="87"/>
      <c r="L45" s="146" t="s">
        <v>469</v>
      </c>
      <c r="M45" s="147"/>
      <c r="N45" s="147"/>
      <c r="O45" s="147"/>
      <c r="P45" s="147"/>
      <c r="Q45" s="148"/>
      <c r="R45" s="88"/>
      <c r="S45" s="89"/>
      <c r="T45" s="89"/>
      <c r="U45" s="89"/>
      <c r="V45" s="90"/>
      <c r="W45" s="91"/>
      <c r="X45" s="92"/>
      <c r="Y45" s="92"/>
      <c r="Z45" s="92"/>
      <c r="AA45" s="93"/>
      <c r="AB45" s="146" t="s">
        <v>544</v>
      </c>
      <c r="AC45" s="147"/>
      <c r="AD45" s="147"/>
      <c r="AE45" s="147"/>
      <c r="AF45" s="148"/>
      <c r="AG45" s="146">
        <v>1</v>
      </c>
      <c r="AH45" s="147"/>
      <c r="AI45" s="147"/>
      <c r="AJ45" s="147"/>
      <c r="AK45" s="148"/>
      <c r="AL45" s="146">
        <v>1</v>
      </c>
      <c r="AM45" s="147"/>
      <c r="AN45" s="147"/>
      <c r="AO45" s="147"/>
      <c r="AP45" s="148"/>
      <c r="AQ45" s="91"/>
      <c r="AR45" s="92"/>
      <c r="AS45" s="92"/>
      <c r="AT45" s="93"/>
      <c r="AU45" s="91"/>
      <c r="AV45" s="92"/>
      <c r="AW45" s="92"/>
      <c r="AX45" s="93"/>
      <c r="AY45" s="91"/>
      <c r="AZ45" s="92"/>
      <c r="BA45" s="92"/>
      <c r="BB45" s="93"/>
      <c r="BC45" s="91"/>
      <c r="BD45" s="92"/>
      <c r="BE45" s="92"/>
      <c r="BF45" s="93"/>
      <c r="BG45" s="91"/>
      <c r="BH45" s="92"/>
      <c r="BI45" s="92"/>
      <c r="BJ45" s="93"/>
      <c r="BK45" s="91"/>
      <c r="BL45" s="92"/>
      <c r="BM45" s="92"/>
      <c r="BN45" s="93"/>
      <c r="BO45" s="91"/>
      <c r="BP45" s="92"/>
      <c r="BQ45" s="92"/>
      <c r="BR45" s="93"/>
      <c r="BS45" s="91"/>
      <c r="BT45" s="92"/>
      <c r="BU45" s="92"/>
      <c r="BV45" s="92"/>
      <c r="BW45" s="93"/>
      <c r="BX45" s="91"/>
      <c r="BY45" s="92"/>
      <c r="BZ45" s="92"/>
      <c r="CA45" s="93"/>
      <c r="CB45" s="91"/>
      <c r="CC45" s="92"/>
      <c r="CD45" s="92"/>
      <c r="CE45" s="93"/>
      <c r="CF45" s="146">
        <v>2</v>
      </c>
      <c r="CG45" s="147"/>
      <c r="CH45" s="147"/>
      <c r="CI45" s="148"/>
      <c r="CJ45" s="91"/>
      <c r="CK45" s="92"/>
      <c r="CL45" s="92"/>
      <c r="CM45" s="93"/>
      <c r="CN45" s="135">
        <v>2796</v>
      </c>
      <c r="CO45" s="136"/>
      <c r="CP45" s="136"/>
      <c r="CQ45" s="137"/>
      <c r="CR45" s="146">
        <v>204</v>
      </c>
      <c r="CS45" s="147"/>
      <c r="CT45" s="147"/>
      <c r="CU45" s="147"/>
      <c r="CV45" s="148"/>
      <c r="CW45" s="91"/>
      <c r="CX45" s="92"/>
      <c r="CY45" s="92"/>
      <c r="CZ45" s="92"/>
      <c r="DA45" s="93"/>
      <c r="DB45" s="91"/>
      <c r="DC45" s="92"/>
      <c r="DD45" s="92"/>
      <c r="DE45" s="92"/>
      <c r="DF45" s="93"/>
      <c r="DG45" s="135">
        <f t="shared" si="2"/>
        <v>3002</v>
      </c>
      <c r="DH45" s="136"/>
      <c r="DI45" s="136"/>
      <c r="DJ45" s="136"/>
      <c r="DK45" s="137"/>
      <c r="DL45" s="91"/>
      <c r="DM45" s="92"/>
      <c r="DN45" s="92"/>
      <c r="DO45" s="93"/>
      <c r="DP45" s="91"/>
      <c r="DQ45" s="92"/>
      <c r="DR45" s="92"/>
      <c r="DS45" s="93"/>
      <c r="DT45" s="135">
        <f>CF45+CN45+CR45</f>
        <v>3002</v>
      </c>
      <c r="DU45" s="136"/>
      <c r="DV45" s="136"/>
      <c r="DW45" s="136"/>
      <c r="DX45" s="137"/>
      <c r="DY45" s="143" t="s">
        <v>545</v>
      </c>
      <c r="DZ45" s="144"/>
      <c r="EA45" s="144"/>
      <c r="EB45" s="144"/>
      <c r="EC45" s="145"/>
      <c r="ED45" s="143" t="s">
        <v>546</v>
      </c>
      <c r="EE45" s="144"/>
      <c r="EF45" s="144"/>
      <c r="EG45" s="144"/>
      <c r="EH45" s="145"/>
      <c r="EI45" s="143" t="s">
        <v>546</v>
      </c>
      <c r="EJ45" s="144"/>
      <c r="EK45" s="144"/>
      <c r="EL45" s="144"/>
      <c r="EM45" s="145"/>
      <c r="EN45" s="132">
        <v>0.34</v>
      </c>
      <c r="EO45" s="133"/>
      <c r="EP45" s="133"/>
      <c r="EQ45" s="134"/>
      <c r="ER45" s="135">
        <v>0.67</v>
      </c>
      <c r="ES45" s="136"/>
      <c r="ET45" s="136"/>
      <c r="EU45" s="136"/>
      <c r="EV45" s="136"/>
      <c r="EW45" s="136"/>
      <c r="EX45" s="136"/>
      <c r="EY45" s="137"/>
      <c r="EZ45" s="143" t="s">
        <v>445</v>
      </c>
      <c r="FA45" s="144"/>
      <c r="FB45" s="144"/>
      <c r="FC45" s="144"/>
      <c r="FD45" s="144"/>
      <c r="FE45" s="145"/>
      <c r="FF45" s="131"/>
      <c r="FG45" s="131"/>
      <c r="FH45" s="131"/>
      <c r="FI45" s="94"/>
      <c r="FJ45" s="94"/>
      <c r="FK45" s="95"/>
      <c r="FL45" s="135">
        <f t="shared" si="0"/>
        <v>0.22780000000000003</v>
      </c>
      <c r="FM45" s="136"/>
      <c r="FN45" s="137"/>
    </row>
    <row r="46" spans="1:170" s="83" customFormat="1" ht="63" customHeight="1">
      <c r="A46" s="149" t="s">
        <v>407</v>
      </c>
      <c r="B46" s="150"/>
      <c r="C46" s="150"/>
      <c r="D46" s="151"/>
      <c r="E46" s="200"/>
      <c r="F46" s="201"/>
      <c r="G46" s="201"/>
      <c r="H46" s="201"/>
      <c r="I46" s="201"/>
      <c r="J46" s="86"/>
      <c r="K46" s="87"/>
      <c r="L46" s="146" t="s">
        <v>387</v>
      </c>
      <c r="M46" s="147"/>
      <c r="N46" s="147"/>
      <c r="O46" s="147"/>
      <c r="P46" s="147"/>
      <c r="Q46" s="148"/>
      <c r="R46" s="88"/>
      <c r="S46" s="89"/>
      <c r="T46" s="89"/>
      <c r="U46" s="89"/>
      <c r="V46" s="90"/>
      <c r="W46" s="91"/>
      <c r="X46" s="92"/>
      <c r="Y46" s="92"/>
      <c r="Z46" s="92"/>
      <c r="AA46" s="93"/>
      <c r="AB46" s="146" t="s">
        <v>549</v>
      </c>
      <c r="AC46" s="147"/>
      <c r="AD46" s="147"/>
      <c r="AE46" s="147"/>
      <c r="AF46" s="148"/>
      <c r="AG46" s="146">
        <v>1</v>
      </c>
      <c r="AH46" s="147"/>
      <c r="AI46" s="147"/>
      <c r="AJ46" s="147"/>
      <c r="AK46" s="148"/>
      <c r="AL46" s="146">
        <v>1</v>
      </c>
      <c r="AM46" s="147"/>
      <c r="AN46" s="147"/>
      <c r="AO46" s="147"/>
      <c r="AP46" s="148"/>
      <c r="AQ46" s="91"/>
      <c r="AR46" s="92"/>
      <c r="AS46" s="92"/>
      <c r="AT46" s="93"/>
      <c r="AU46" s="91"/>
      <c r="AV46" s="92"/>
      <c r="AW46" s="92"/>
      <c r="AX46" s="93"/>
      <c r="AY46" s="91"/>
      <c r="AZ46" s="92"/>
      <c r="BA46" s="92"/>
      <c r="BB46" s="93"/>
      <c r="BC46" s="91"/>
      <c r="BD46" s="92"/>
      <c r="BE46" s="92"/>
      <c r="BF46" s="93"/>
      <c r="BG46" s="91"/>
      <c r="BH46" s="92"/>
      <c r="BI46" s="92"/>
      <c r="BJ46" s="93"/>
      <c r="BK46" s="91"/>
      <c r="BL46" s="92"/>
      <c r="BM46" s="92"/>
      <c r="BN46" s="93"/>
      <c r="BO46" s="91"/>
      <c r="BP46" s="92"/>
      <c r="BQ46" s="92"/>
      <c r="BR46" s="93"/>
      <c r="BS46" s="91"/>
      <c r="BT46" s="92"/>
      <c r="BU46" s="92"/>
      <c r="BV46" s="92"/>
      <c r="BW46" s="93"/>
      <c r="BX46" s="91"/>
      <c r="BY46" s="92"/>
      <c r="BZ46" s="92"/>
      <c r="CA46" s="93"/>
      <c r="CB46" s="91"/>
      <c r="CC46" s="92"/>
      <c r="CD46" s="92"/>
      <c r="CE46" s="93"/>
      <c r="CF46" s="146">
        <v>1</v>
      </c>
      <c r="CG46" s="147"/>
      <c r="CH46" s="147"/>
      <c r="CI46" s="148"/>
      <c r="CJ46" s="91"/>
      <c r="CK46" s="92"/>
      <c r="CL46" s="92"/>
      <c r="CM46" s="93"/>
      <c r="CN46" s="135">
        <v>1560</v>
      </c>
      <c r="CO46" s="136"/>
      <c r="CP46" s="136"/>
      <c r="CQ46" s="137"/>
      <c r="CR46" s="146">
        <v>83</v>
      </c>
      <c r="CS46" s="147"/>
      <c r="CT46" s="147"/>
      <c r="CU46" s="147"/>
      <c r="CV46" s="148"/>
      <c r="CW46" s="91"/>
      <c r="CX46" s="92"/>
      <c r="CY46" s="92"/>
      <c r="CZ46" s="92"/>
      <c r="DA46" s="93"/>
      <c r="DB46" s="91"/>
      <c r="DC46" s="92"/>
      <c r="DD46" s="92"/>
      <c r="DE46" s="92"/>
      <c r="DF46" s="93"/>
      <c r="DG46" s="135">
        <f t="shared" si="2"/>
        <v>1644</v>
      </c>
      <c r="DH46" s="136"/>
      <c r="DI46" s="136"/>
      <c r="DJ46" s="136"/>
      <c r="DK46" s="137"/>
      <c r="DL46" s="91"/>
      <c r="DM46" s="92"/>
      <c r="DN46" s="92"/>
      <c r="DO46" s="93"/>
      <c r="DP46" s="91"/>
      <c r="DQ46" s="92"/>
      <c r="DR46" s="92"/>
      <c r="DS46" s="93"/>
      <c r="DT46" s="135">
        <f>DG46+DO46</f>
        <v>1644</v>
      </c>
      <c r="DU46" s="136"/>
      <c r="DV46" s="136"/>
      <c r="DW46" s="136"/>
      <c r="DX46" s="137"/>
      <c r="DY46" s="143" t="s">
        <v>547</v>
      </c>
      <c r="DZ46" s="144"/>
      <c r="EA46" s="144"/>
      <c r="EB46" s="144"/>
      <c r="EC46" s="145"/>
      <c r="ED46" s="143" t="s">
        <v>548</v>
      </c>
      <c r="EE46" s="144"/>
      <c r="EF46" s="144"/>
      <c r="EG46" s="144"/>
      <c r="EH46" s="145"/>
      <c r="EI46" s="143" t="s">
        <v>548</v>
      </c>
      <c r="EJ46" s="144"/>
      <c r="EK46" s="144"/>
      <c r="EL46" s="144"/>
      <c r="EM46" s="145"/>
      <c r="EN46" s="132">
        <v>0.357</v>
      </c>
      <c r="EO46" s="133"/>
      <c r="EP46" s="133"/>
      <c r="EQ46" s="134"/>
      <c r="ER46" s="135">
        <v>1.1</v>
      </c>
      <c r="ES46" s="136"/>
      <c r="ET46" s="136"/>
      <c r="EU46" s="136"/>
      <c r="EV46" s="136"/>
      <c r="EW46" s="136"/>
      <c r="EX46" s="136"/>
      <c r="EY46" s="137"/>
      <c r="EZ46" s="143" t="s">
        <v>445</v>
      </c>
      <c r="FA46" s="144"/>
      <c r="FB46" s="144"/>
      <c r="FC46" s="144"/>
      <c r="FD46" s="144"/>
      <c r="FE46" s="145"/>
      <c r="FF46" s="131"/>
      <c r="FG46" s="131"/>
      <c r="FH46" s="131"/>
      <c r="FI46" s="94"/>
      <c r="FJ46" s="94"/>
      <c r="FK46" s="95"/>
      <c r="FL46" s="135">
        <f t="shared" si="0"/>
        <v>0.3927</v>
      </c>
      <c r="FM46" s="136"/>
      <c r="FN46" s="137"/>
    </row>
    <row r="47" spans="1:170" s="83" customFormat="1" ht="63" customHeight="1">
      <c r="A47" s="149" t="s">
        <v>408</v>
      </c>
      <c r="B47" s="150"/>
      <c r="C47" s="150"/>
      <c r="D47" s="151"/>
      <c r="E47" s="200"/>
      <c r="F47" s="201"/>
      <c r="G47" s="201"/>
      <c r="H47" s="201"/>
      <c r="I47" s="201"/>
      <c r="J47" s="86"/>
      <c r="K47" s="87"/>
      <c r="L47" s="146" t="s">
        <v>503</v>
      </c>
      <c r="M47" s="147"/>
      <c r="N47" s="147"/>
      <c r="O47" s="147"/>
      <c r="P47" s="147"/>
      <c r="Q47" s="148"/>
      <c r="R47" s="88"/>
      <c r="S47" s="89"/>
      <c r="T47" s="89"/>
      <c r="U47" s="89"/>
      <c r="V47" s="90"/>
      <c r="W47" s="91"/>
      <c r="X47" s="92"/>
      <c r="Y47" s="92"/>
      <c r="Z47" s="92"/>
      <c r="AA47" s="93"/>
      <c r="AB47" s="146" t="s">
        <v>550</v>
      </c>
      <c r="AC47" s="147"/>
      <c r="AD47" s="147"/>
      <c r="AE47" s="147"/>
      <c r="AF47" s="148"/>
      <c r="AG47" s="146">
        <v>1</v>
      </c>
      <c r="AH47" s="147"/>
      <c r="AI47" s="147"/>
      <c r="AJ47" s="147"/>
      <c r="AK47" s="148"/>
      <c r="AL47" s="146">
        <v>1</v>
      </c>
      <c r="AM47" s="147"/>
      <c r="AN47" s="147"/>
      <c r="AO47" s="147"/>
      <c r="AP47" s="148"/>
      <c r="AQ47" s="91"/>
      <c r="AR47" s="92"/>
      <c r="AS47" s="92"/>
      <c r="AT47" s="93"/>
      <c r="AU47" s="91"/>
      <c r="AV47" s="92"/>
      <c r="AW47" s="92"/>
      <c r="AX47" s="93"/>
      <c r="AY47" s="91"/>
      <c r="AZ47" s="92"/>
      <c r="BA47" s="92"/>
      <c r="BB47" s="93"/>
      <c r="BC47" s="91"/>
      <c r="BD47" s="92"/>
      <c r="BE47" s="92"/>
      <c r="BF47" s="93"/>
      <c r="BG47" s="91"/>
      <c r="BH47" s="92"/>
      <c r="BI47" s="92"/>
      <c r="BJ47" s="93"/>
      <c r="BK47" s="91"/>
      <c r="BL47" s="92"/>
      <c r="BM47" s="92"/>
      <c r="BN47" s="93"/>
      <c r="BO47" s="91"/>
      <c r="BP47" s="92"/>
      <c r="BQ47" s="92"/>
      <c r="BR47" s="93"/>
      <c r="BS47" s="91"/>
      <c r="BT47" s="92"/>
      <c r="BU47" s="92"/>
      <c r="BV47" s="92"/>
      <c r="BW47" s="93"/>
      <c r="BX47" s="91"/>
      <c r="BY47" s="92"/>
      <c r="BZ47" s="92"/>
      <c r="CA47" s="93"/>
      <c r="CB47" s="91"/>
      <c r="CC47" s="92"/>
      <c r="CD47" s="92"/>
      <c r="CE47" s="93"/>
      <c r="CF47" s="146">
        <v>0</v>
      </c>
      <c r="CG47" s="147"/>
      <c r="CH47" s="147"/>
      <c r="CI47" s="148"/>
      <c r="CJ47" s="91"/>
      <c r="CK47" s="92"/>
      <c r="CL47" s="92"/>
      <c r="CM47" s="93"/>
      <c r="CN47" s="135">
        <v>2206</v>
      </c>
      <c r="CO47" s="136"/>
      <c r="CP47" s="136"/>
      <c r="CQ47" s="137"/>
      <c r="CR47" s="146">
        <v>85</v>
      </c>
      <c r="CS47" s="147"/>
      <c r="CT47" s="147"/>
      <c r="CU47" s="147"/>
      <c r="CV47" s="148"/>
      <c r="CW47" s="91"/>
      <c r="CX47" s="92"/>
      <c r="CY47" s="92"/>
      <c r="CZ47" s="92"/>
      <c r="DA47" s="93"/>
      <c r="DB47" s="91"/>
      <c r="DC47" s="92"/>
      <c r="DD47" s="92"/>
      <c r="DE47" s="92"/>
      <c r="DF47" s="93"/>
      <c r="DG47" s="135">
        <f t="shared" si="2"/>
        <v>2291</v>
      </c>
      <c r="DH47" s="136"/>
      <c r="DI47" s="136"/>
      <c r="DJ47" s="136"/>
      <c r="DK47" s="137"/>
      <c r="DL47" s="91"/>
      <c r="DM47" s="92"/>
      <c r="DN47" s="92"/>
      <c r="DO47" s="93"/>
      <c r="DP47" s="91"/>
      <c r="DQ47" s="92"/>
      <c r="DR47" s="92"/>
      <c r="DS47" s="93"/>
      <c r="DT47" s="135">
        <f>DG47+DO47</f>
        <v>2291</v>
      </c>
      <c r="DU47" s="136"/>
      <c r="DV47" s="136"/>
      <c r="DW47" s="136"/>
      <c r="DX47" s="137"/>
      <c r="DY47" s="143" t="s">
        <v>551</v>
      </c>
      <c r="DZ47" s="144"/>
      <c r="EA47" s="144"/>
      <c r="EB47" s="144"/>
      <c r="EC47" s="145"/>
      <c r="ED47" s="143" t="s">
        <v>552</v>
      </c>
      <c r="EE47" s="144"/>
      <c r="EF47" s="144"/>
      <c r="EG47" s="144"/>
      <c r="EH47" s="145"/>
      <c r="EI47" s="143" t="s">
        <v>552</v>
      </c>
      <c r="EJ47" s="144"/>
      <c r="EK47" s="144"/>
      <c r="EL47" s="144"/>
      <c r="EM47" s="145"/>
      <c r="EN47" s="132">
        <v>1</v>
      </c>
      <c r="EO47" s="133"/>
      <c r="EP47" s="133"/>
      <c r="EQ47" s="134"/>
      <c r="ER47" s="135">
        <v>0.59</v>
      </c>
      <c r="ES47" s="136"/>
      <c r="ET47" s="136"/>
      <c r="EU47" s="136"/>
      <c r="EV47" s="136"/>
      <c r="EW47" s="136"/>
      <c r="EX47" s="136"/>
      <c r="EY47" s="137"/>
      <c r="EZ47" s="143" t="s">
        <v>445</v>
      </c>
      <c r="FA47" s="144"/>
      <c r="FB47" s="144"/>
      <c r="FC47" s="144"/>
      <c r="FD47" s="144"/>
      <c r="FE47" s="145"/>
      <c r="FF47" s="131"/>
      <c r="FG47" s="131"/>
      <c r="FH47" s="131"/>
      <c r="FI47" s="94"/>
      <c r="FJ47" s="94"/>
      <c r="FK47" s="95"/>
      <c r="FL47" s="135">
        <f t="shared" si="0"/>
        <v>0.59</v>
      </c>
      <c r="FM47" s="136"/>
      <c r="FN47" s="137"/>
    </row>
    <row r="48" spans="1:170" s="83" customFormat="1" ht="59.25" customHeight="1">
      <c r="A48" s="149" t="s">
        <v>409</v>
      </c>
      <c r="B48" s="150"/>
      <c r="C48" s="150"/>
      <c r="D48" s="151"/>
      <c r="E48" s="200"/>
      <c r="F48" s="201"/>
      <c r="G48" s="201"/>
      <c r="H48" s="201"/>
      <c r="I48" s="201"/>
      <c r="J48" s="86"/>
      <c r="K48" s="87"/>
      <c r="L48" s="146" t="s">
        <v>553</v>
      </c>
      <c r="M48" s="147"/>
      <c r="N48" s="147"/>
      <c r="O48" s="147"/>
      <c r="P48" s="147"/>
      <c r="Q48" s="148"/>
      <c r="R48" s="88"/>
      <c r="S48" s="89"/>
      <c r="T48" s="89"/>
      <c r="U48" s="89"/>
      <c r="V48" s="90"/>
      <c r="W48" s="91"/>
      <c r="X48" s="92"/>
      <c r="Y48" s="92"/>
      <c r="Z48" s="92"/>
      <c r="AA48" s="93"/>
      <c r="AB48" s="146" t="s">
        <v>526</v>
      </c>
      <c r="AC48" s="147"/>
      <c r="AD48" s="147"/>
      <c r="AE48" s="147"/>
      <c r="AF48" s="148"/>
      <c r="AG48" s="146">
        <v>1</v>
      </c>
      <c r="AH48" s="147"/>
      <c r="AI48" s="147"/>
      <c r="AJ48" s="147"/>
      <c r="AK48" s="148"/>
      <c r="AL48" s="146">
        <v>1</v>
      </c>
      <c r="AM48" s="147"/>
      <c r="AN48" s="147"/>
      <c r="AO48" s="147"/>
      <c r="AP48" s="148"/>
      <c r="AQ48" s="91"/>
      <c r="AR48" s="92"/>
      <c r="AS48" s="92"/>
      <c r="AT48" s="93"/>
      <c r="AU48" s="91"/>
      <c r="AV48" s="92"/>
      <c r="AW48" s="92"/>
      <c r="AX48" s="93"/>
      <c r="AY48" s="91"/>
      <c r="AZ48" s="92"/>
      <c r="BA48" s="92"/>
      <c r="BB48" s="93"/>
      <c r="BC48" s="91"/>
      <c r="BD48" s="92"/>
      <c r="BE48" s="92"/>
      <c r="BF48" s="93"/>
      <c r="BG48" s="91"/>
      <c r="BH48" s="92"/>
      <c r="BI48" s="92"/>
      <c r="BJ48" s="93"/>
      <c r="BK48" s="91"/>
      <c r="BL48" s="92"/>
      <c r="BM48" s="92"/>
      <c r="BN48" s="93"/>
      <c r="BO48" s="91"/>
      <c r="BP48" s="92"/>
      <c r="BQ48" s="92"/>
      <c r="BR48" s="93"/>
      <c r="BS48" s="91"/>
      <c r="BT48" s="92"/>
      <c r="BU48" s="92"/>
      <c r="BV48" s="92"/>
      <c r="BW48" s="93"/>
      <c r="BX48" s="91"/>
      <c r="BY48" s="92"/>
      <c r="BZ48" s="92"/>
      <c r="CA48" s="93"/>
      <c r="CB48" s="91"/>
      <c r="CC48" s="92"/>
      <c r="CD48" s="92"/>
      <c r="CE48" s="93"/>
      <c r="CF48" s="146">
        <v>1</v>
      </c>
      <c r="CG48" s="147"/>
      <c r="CH48" s="147"/>
      <c r="CI48" s="148"/>
      <c r="CJ48" s="91"/>
      <c r="CK48" s="92"/>
      <c r="CL48" s="92"/>
      <c r="CM48" s="93"/>
      <c r="CN48" s="135">
        <v>1496</v>
      </c>
      <c r="CO48" s="136"/>
      <c r="CP48" s="136"/>
      <c r="CQ48" s="137"/>
      <c r="CR48" s="146">
        <v>129</v>
      </c>
      <c r="CS48" s="147"/>
      <c r="CT48" s="147"/>
      <c r="CU48" s="147"/>
      <c r="CV48" s="148"/>
      <c r="CW48" s="91"/>
      <c r="CX48" s="92"/>
      <c r="CY48" s="92"/>
      <c r="CZ48" s="92"/>
      <c r="DA48" s="93"/>
      <c r="DB48" s="91"/>
      <c r="DC48" s="92"/>
      <c r="DD48" s="92"/>
      <c r="DE48" s="92"/>
      <c r="DF48" s="93"/>
      <c r="DG48" s="135">
        <f t="shared" si="2"/>
        <v>1626</v>
      </c>
      <c r="DH48" s="136"/>
      <c r="DI48" s="136"/>
      <c r="DJ48" s="136"/>
      <c r="DK48" s="137"/>
      <c r="DL48" s="91"/>
      <c r="DM48" s="92"/>
      <c r="DN48" s="92"/>
      <c r="DO48" s="93"/>
      <c r="DP48" s="91"/>
      <c r="DQ48" s="92"/>
      <c r="DR48" s="92"/>
      <c r="DS48" s="93"/>
      <c r="DT48" s="135">
        <f>CF48+CN48+CR48</f>
        <v>1626</v>
      </c>
      <c r="DU48" s="136"/>
      <c r="DV48" s="136"/>
      <c r="DW48" s="136"/>
      <c r="DX48" s="137"/>
      <c r="DY48" s="143" t="s">
        <v>554</v>
      </c>
      <c r="DZ48" s="144"/>
      <c r="EA48" s="144"/>
      <c r="EB48" s="144"/>
      <c r="EC48" s="145"/>
      <c r="ED48" s="143" t="s">
        <v>555</v>
      </c>
      <c r="EE48" s="144"/>
      <c r="EF48" s="144"/>
      <c r="EG48" s="144"/>
      <c r="EH48" s="145"/>
      <c r="EI48" s="143" t="s">
        <v>555</v>
      </c>
      <c r="EJ48" s="144"/>
      <c r="EK48" s="144"/>
      <c r="EL48" s="144"/>
      <c r="EM48" s="145"/>
      <c r="EN48" s="132">
        <v>0.34</v>
      </c>
      <c r="EO48" s="133"/>
      <c r="EP48" s="133"/>
      <c r="EQ48" s="134"/>
      <c r="ER48" s="135">
        <v>0.4</v>
      </c>
      <c r="ES48" s="136"/>
      <c r="ET48" s="136"/>
      <c r="EU48" s="136"/>
      <c r="EV48" s="136"/>
      <c r="EW48" s="136"/>
      <c r="EX48" s="136"/>
      <c r="EY48" s="137"/>
      <c r="EZ48" s="143" t="s">
        <v>445</v>
      </c>
      <c r="FA48" s="144"/>
      <c r="FB48" s="144"/>
      <c r="FC48" s="144"/>
      <c r="FD48" s="144"/>
      <c r="FE48" s="145"/>
      <c r="FF48" s="131"/>
      <c r="FG48" s="131"/>
      <c r="FH48" s="131"/>
      <c r="FI48" s="94"/>
      <c r="FJ48" s="94"/>
      <c r="FK48" s="95"/>
      <c r="FL48" s="135">
        <f t="shared" si="0"/>
        <v>0.136</v>
      </c>
      <c r="FM48" s="136"/>
      <c r="FN48" s="137"/>
    </row>
    <row r="49" spans="1:170" s="83" customFormat="1" ht="63" customHeight="1">
      <c r="A49" s="149" t="s">
        <v>410</v>
      </c>
      <c r="B49" s="150"/>
      <c r="C49" s="150"/>
      <c r="D49" s="151"/>
      <c r="E49" s="200"/>
      <c r="F49" s="201"/>
      <c r="G49" s="201"/>
      <c r="H49" s="201"/>
      <c r="I49" s="201"/>
      <c r="J49" s="86"/>
      <c r="K49" s="87"/>
      <c r="L49" s="146" t="s">
        <v>417</v>
      </c>
      <c r="M49" s="147"/>
      <c r="N49" s="147"/>
      <c r="O49" s="147"/>
      <c r="P49" s="147"/>
      <c r="Q49" s="148"/>
      <c r="R49" s="88"/>
      <c r="S49" s="89"/>
      <c r="T49" s="89"/>
      <c r="U49" s="89"/>
      <c r="V49" s="90"/>
      <c r="W49" s="91"/>
      <c r="X49" s="92"/>
      <c r="Y49" s="92"/>
      <c r="Z49" s="92"/>
      <c r="AA49" s="93"/>
      <c r="AB49" s="146" t="s">
        <v>556</v>
      </c>
      <c r="AC49" s="147"/>
      <c r="AD49" s="147"/>
      <c r="AE49" s="147"/>
      <c r="AF49" s="148"/>
      <c r="AG49" s="146">
        <v>1</v>
      </c>
      <c r="AH49" s="147"/>
      <c r="AI49" s="147"/>
      <c r="AJ49" s="147"/>
      <c r="AK49" s="148"/>
      <c r="AL49" s="146">
        <v>1</v>
      </c>
      <c r="AM49" s="147"/>
      <c r="AN49" s="147"/>
      <c r="AO49" s="147"/>
      <c r="AP49" s="148"/>
      <c r="AQ49" s="91"/>
      <c r="AR49" s="92"/>
      <c r="AS49" s="92"/>
      <c r="AT49" s="93"/>
      <c r="AU49" s="91"/>
      <c r="AV49" s="92"/>
      <c r="AW49" s="92"/>
      <c r="AX49" s="93"/>
      <c r="AY49" s="91"/>
      <c r="AZ49" s="92"/>
      <c r="BA49" s="92"/>
      <c r="BB49" s="93"/>
      <c r="BC49" s="91"/>
      <c r="BD49" s="92"/>
      <c r="BE49" s="92"/>
      <c r="BF49" s="93"/>
      <c r="BG49" s="91"/>
      <c r="BH49" s="92"/>
      <c r="BI49" s="92"/>
      <c r="BJ49" s="93"/>
      <c r="BK49" s="91"/>
      <c r="BL49" s="92"/>
      <c r="BM49" s="92"/>
      <c r="BN49" s="93"/>
      <c r="BO49" s="91"/>
      <c r="BP49" s="92"/>
      <c r="BQ49" s="92"/>
      <c r="BR49" s="93"/>
      <c r="BS49" s="91"/>
      <c r="BT49" s="92"/>
      <c r="BU49" s="92"/>
      <c r="BV49" s="92"/>
      <c r="BW49" s="93"/>
      <c r="BX49" s="91"/>
      <c r="BY49" s="92"/>
      <c r="BZ49" s="92"/>
      <c r="CA49" s="93"/>
      <c r="CB49" s="91"/>
      <c r="CC49" s="92"/>
      <c r="CD49" s="92"/>
      <c r="CE49" s="93"/>
      <c r="CF49" s="146">
        <v>3</v>
      </c>
      <c r="CG49" s="147"/>
      <c r="CH49" s="147"/>
      <c r="CI49" s="148"/>
      <c r="CJ49" s="91"/>
      <c r="CK49" s="92"/>
      <c r="CL49" s="92"/>
      <c r="CM49" s="93"/>
      <c r="CN49" s="135">
        <v>1701</v>
      </c>
      <c r="CO49" s="136"/>
      <c r="CP49" s="136"/>
      <c r="CQ49" s="137"/>
      <c r="CR49" s="146">
        <v>40</v>
      </c>
      <c r="CS49" s="147"/>
      <c r="CT49" s="147"/>
      <c r="CU49" s="147"/>
      <c r="CV49" s="148"/>
      <c r="CW49" s="91"/>
      <c r="CX49" s="92"/>
      <c r="CY49" s="92"/>
      <c r="CZ49" s="92"/>
      <c r="DA49" s="93"/>
      <c r="DB49" s="91"/>
      <c r="DC49" s="92"/>
      <c r="DD49" s="92"/>
      <c r="DE49" s="92"/>
      <c r="DF49" s="93"/>
      <c r="DG49" s="135">
        <f t="shared" si="2"/>
        <v>1744</v>
      </c>
      <c r="DH49" s="136"/>
      <c r="DI49" s="136"/>
      <c r="DJ49" s="136"/>
      <c r="DK49" s="137"/>
      <c r="DL49" s="91"/>
      <c r="DM49" s="92"/>
      <c r="DN49" s="92"/>
      <c r="DO49" s="93"/>
      <c r="DP49" s="91"/>
      <c r="DQ49" s="92"/>
      <c r="DR49" s="92"/>
      <c r="DS49" s="93"/>
      <c r="DT49" s="135">
        <f>DG49+DO49</f>
        <v>1744</v>
      </c>
      <c r="DU49" s="136"/>
      <c r="DV49" s="136"/>
      <c r="DW49" s="136"/>
      <c r="DX49" s="137"/>
      <c r="DY49" s="143" t="s">
        <v>557</v>
      </c>
      <c r="DZ49" s="144"/>
      <c r="EA49" s="144"/>
      <c r="EB49" s="144"/>
      <c r="EC49" s="145"/>
      <c r="ED49" s="143" t="s">
        <v>558</v>
      </c>
      <c r="EE49" s="144"/>
      <c r="EF49" s="144"/>
      <c r="EG49" s="144"/>
      <c r="EH49" s="145"/>
      <c r="EI49" s="143" t="s">
        <v>558</v>
      </c>
      <c r="EJ49" s="144"/>
      <c r="EK49" s="144"/>
      <c r="EL49" s="144"/>
      <c r="EM49" s="145"/>
      <c r="EN49" s="132">
        <v>0.901</v>
      </c>
      <c r="EO49" s="133"/>
      <c r="EP49" s="133"/>
      <c r="EQ49" s="134"/>
      <c r="ER49" s="135">
        <v>0.05</v>
      </c>
      <c r="ES49" s="136"/>
      <c r="ET49" s="136"/>
      <c r="EU49" s="136"/>
      <c r="EV49" s="136"/>
      <c r="EW49" s="136"/>
      <c r="EX49" s="136"/>
      <c r="EY49" s="137"/>
      <c r="EZ49" s="143" t="s">
        <v>445</v>
      </c>
      <c r="FA49" s="144"/>
      <c r="FB49" s="144"/>
      <c r="FC49" s="144"/>
      <c r="FD49" s="144"/>
      <c r="FE49" s="145"/>
      <c r="FF49" s="131"/>
      <c r="FG49" s="131"/>
      <c r="FH49" s="131"/>
      <c r="FI49" s="94"/>
      <c r="FJ49" s="94"/>
      <c r="FK49" s="95"/>
      <c r="FL49" s="135">
        <f t="shared" si="0"/>
        <v>0.04505000000000001</v>
      </c>
      <c r="FM49" s="136"/>
      <c r="FN49" s="137"/>
    </row>
    <row r="50" spans="1:170" s="83" customFormat="1" ht="72.75" customHeight="1">
      <c r="A50" s="149" t="s">
        <v>411</v>
      </c>
      <c r="B50" s="150"/>
      <c r="C50" s="150"/>
      <c r="D50" s="151"/>
      <c r="E50" s="200"/>
      <c r="F50" s="201"/>
      <c r="G50" s="201"/>
      <c r="H50" s="201"/>
      <c r="I50" s="201"/>
      <c r="J50" s="81"/>
      <c r="K50" s="82"/>
      <c r="L50" s="146" t="s">
        <v>378</v>
      </c>
      <c r="M50" s="147"/>
      <c r="N50" s="147"/>
      <c r="O50" s="147"/>
      <c r="P50" s="147"/>
      <c r="Q50" s="148"/>
      <c r="R50" s="152"/>
      <c r="S50" s="153"/>
      <c r="T50" s="153"/>
      <c r="U50" s="153"/>
      <c r="V50" s="154"/>
      <c r="W50" s="146"/>
      <c r="X50" s="147"/>
      <c r="Y50" s="147"/>
      <c r="Z50" s="147"/>
      <c r="AA50" s="148"/>
      <c r="AB50" s="146" t="s">
        <v>526</v>
      </c>
      <c r="AC50" s="147"/>
      <c r="AD50" s="147"/>
      <c r="AE50" s="147"/>
      <c r="AF50" s="148"/>
      <c r="AG50" s="146">
        <v>1</v>
      </c>
      <c r="AH50" s="147"/>
      <c r="AI50" s="147"/>
      <c r="AJ50" s="147"/>
      <c r="AK50" s="148"/>
      <c r="AL50" s="146">
        <v>1</v>
      </c>
      <c r="AM50" s="147"/>
      <c r="AN50" s="147"/>
      <c r="AO50" s="147"/>
      <c r="AP50" s="148"/>
      <c r="AQ50" s="146"/>
      <c r="AR50" s="147"/>
      <c r="AS50" s="147"/>
      <c r="AT50" s="148"/>
      <c r="AU50" s="146"/>
      <c r="AV50" s="147"/>
      <c r="AW50" s="147"/>
      <c r="AX50" s="148"/>
      <c r="AY50" s="146"/>
      <c r="AZ50" s="147"/>
      <c r="BA50" s="147"/>
      <c r="BB50" s="148"/>
      <c r="BC50" s="146"/>
      <c r="BD50" s="147"/>
      <c r="BE50" s="147"/>
      <c r="BF50" s="148"/>
      <c r="BG50" s="146"/>
      <c r="BH50" s="147"/>
      <c r="BI50" s="147"/>
      <c r="BJ50" s="148"/>
      <c r="BK50" s="146"/>
      <c r="BL50" s="147"/>
      <c r="BM50" s="147"/>
      <c r="BN50" s="148"/>
      <c r="BO50" s="146"/>
      <c r="BP50" s="147"/>
      <c r="BQ50" s="147"/>
      <c r="BR50" s="148"/>
      <c r="BS50" s="146"/>
      <c r="BT50" s="147"/>
      <c r="BU50" s="147"/>
      <c r="BV50" s="147"/>
      <c r="BW50" s="148"/>
      <c r="BX50" s="146"/>
      <c r="BY50" s="147"/>
      <c r="BZ50" s="147"/>
      <c r="CA50" s="148"/>
      <c r="CB50" s="146"/>
      <c r="CC50" s="147"/>
      <c r="CD50" s="147"/>
      <c r="CE50" s="148"/>
      <c r="CF50" s="146">
        <v>1</v>
      </c>
      <c r="CG50" s="147"/>
      <c r="CH50" s="147"/>
      <c r="CI50" s="148"/>
      <c r="CJ50" s="146"/>
      <c r="CK50" s="147"/>
      <c r="CL50" s="147"/>
      <c r="CM50" s="148"/>
      <c r="CN50" s="135">
        <v>1811</v>
      </c>
      <c r="CO50" s="136"/>
      <c r="CP50" s="136"/>
      <c r="CQ50" s="137"/>
      <c r="CR50" s="146">
        <v>85</v>
      </c>
      <c r="CS50" s="147"/>
      <c r="CT50" s="147"/>
      <c r="CU50" s="147"/>
      <c r="CV50" s="148"/>
      <c r="CW50" s="146"/>
      <c r="CX50" s="147"/>
      <c r="CY50" s="147"/>
      <c r="CZ50" s="147"/>
      <c r="DA50" s="148"/>
      <c r="DB50" s="146"/>
      <c r="DC50" s="147"/>
      <c r="DD50" s="147"/>
      <c r="DE50" s="147"/>
      <c r="DF50" s="148"/>
      <c r="DG50" s="135">
        <f t="shared" si="2"/>
        <v>1897</v>
      </c>
      <c r="DH50" s="136"/>
      <c r="DI50" s="136"/>
      <c r="DJ50" s="136"/>
      <c r="DK50" s="137"/>
      <c r="DL50" s="146"/>
      <c r="DM50" s="147"/>
      <c r="DN50" s="147"/>
      <c r="DO50" s="148"/>
      <c r="DP50" s="146"/>
      <c r="DQ50" s="147"/>
      <c r="DR50" s="147"/>
      <c r="DS50" s="148"/>
      <c r="DT50" s="135">
        <v>1897</v>
      </c>
      <c r="DU50" s="136"/>
      <c r="DV50" s="136"/>
      <c r="DW50" s="136"/>
      <c r="DX50" s="137"/>
      <c r="DY50" s="143" t="s">
        <v>559</v>
      </c>
      <c r="DZ50" s="144"/>
      <c r="EA50" s="144"/>
      <c r="EB50" s="144"/>
      <c r="EC50" s="145"/>
      <c r="ED50" s="143" t="s">
        <v>560</v>
      </c>
      <c r="EE50" s="144"/>
      <c r="EF50" s="144"/>
      <c r="EG50" s="144"/>
      <c r="EH50" s="145"/>
      <c r="EI50" s="143" t="s">
        <v>560</v>
      </c>
      <c r="EJ50" s="144"/>
      <c r="EK50" s="144"/>
      <c r="EL50" s="144"/>
      <c r="EM50" s="145"/>
      <c r="EN50" s="132">
        <v>0.782</v>
      </c>
      <c r="EO50" s="133"/>
      <c r="EP50" s="133"/>
      <c r="EQ50" s="134"/>
      <c r="ER50" s="135">
        <v>0.67</v>
      </c>
      <c r="ES50" s="136"/>
      <c r="ET50" s="136"/>
      <c r="EU50" s="136"/>
      <c r="EV50" s="136"/>
      <c r="EW50" s="136"/>
      <c r="EX50" s="136"/>
      <c r="EY50" s="137"/>
      <c r="EZ50" s="143" t="s">
        <v>445</v>
      </c>
      <c r="FA50" s="144"/>
      <c r="FB50" s="144"/>
      <c r="FC50" s="144"/>
      <c r="FD50" s="144"/>
      <c r="FE50" s="145"/>
      <c r="FF50" s="131"/>
      <c r="FG50" s="131"/>
      <c r="FH50" s="131"/>
      <c r="FI50" s="84"/>
      <c r="FJ50" s="84"/>
      <c r="FK50" s="85"/>
      <c r="FL50" s="135">
        <f t="shared" si="0"/>
        <v>0.5239400000000001</v>
      </c>
      <c r="FM50" s="136"/>
      <c r="FN50" s="137"/>
    </row>
    <row r="51" spans="1:170" s="83" customFormat="1" ht="63" customHeight="1">
      <c r="A51" s="149" t="s">
        <v>412</v>
      </c>
      <c r="B51" s="150"/>
      <c r="C51" s="150"/>
      <c r="D51" s="151"/>
      <c r="E51" s="198" t="s">
        <v>620</v>
      </c>
      <c r="F51" s="199"/>
      <c r="G51" s="199"/>
      <c r="H51" s="199"/>
      <c r="I51" s="199"/>
      <c r="J51" s="86"/>
      <c r="K51" s="87"/>
      <c r="L51" s="146" t="s">
        <v>486</v>
      </c>
      <c r="M51" s="147"/>
      <c r="N51" s="147"/>
      <c r="O51" s="147"/>
      <c r="P51" s="147"/>
      <c r="Q51" s="148"/>
      <c r="R51" s="88"/>
      <c r="S51" s="89"/>
      <c r="T51" s="89"/>
      <c r="U51" s="89"/>
      <c r="V51" s="90"/>
      <c r="W51" s="91"/>
      <c r="X51" s="92"/>
      <c r="Y51" s="92"/>
      <c r="Z51" s="92"/>
      <c r="AA51" s="93"/>
      <c r="AB51" s="146" t="s">
        <v>561</v>
      </c>
      <c r="AC51" s="147"/>
      <c r="AD51" s="147"/>
      <c r="AE51" s="147"/>
      <c r="AF51" s="148"/>
      <c r="AG51" s="146">
        <v>1</v>
      </c>
      <c r="AH51" s="147"/>
      <c r="AI51" s="147"/>
      <c r="AJ51" s="147"/>
      <c r="AK51" s="148"/>
      <c r="AL51" s="146">
        <v>1</v>
      </c>
      <c r="AM51" s="147"/>
      <c r="AN51" s="147"/>
      <c r="AO51" s="147"/>
      <c r="AP51" s="148"/>
      <c r="AQ51" s="91"/>
      <c r="AR51" s="92"/>
      <c r="AS51" s="92"/>
      <c r="AT51" s="93"/>
      <c r="AU51" s="91"/>
      <c r="AV51" s="92"/>
      <c r="AW51" s="92"/>
      <c r="AX51" s="93"/>
      <c r="AY51" s="91"/>
      <c r="AZ51" s="92"/>
      <c r="BA51" s="92"/>
      <c r="BB51" s="93"/>
      <c r="BC51" s="91"/>
      <c r="BD51" s="92"/>
      <c r="BE51" s="92"/>
      <c r="BF51" s="93"/>
      <c r="BG51" s="91"/>
      <c r="BH51" s="92"/>
      <c r="BI51" s="92"/>
      <c r="BJ51" s="93"/>
      <c r="BK51" s="91"/>
      <c r="BL51" s="92"/>
      <c r="BM51" s="92"/>
      <c r="BN51" s="93"/>
      <c r="BO51" s="91"/>
      <c r="BP51" s="92"/>
      <c r="BQ51" s="92"/>
      <c r="BR51" s="93"/>
      <c r="BS51" s="91"/>
      <c r="BT51" s="92"/>
      <c r="BU51" s="92"/>
      <c r="BV51" s="92"/>
      <c r="BW51" s="93"/>
      <c r="BX51" s="91"/>
      <c r="BY51" s="92"/>
      <c r="BZ51" s="92"/>
      <c r="CA51" s="93"/>
      <c r="CB51" s="91"/>
      <c r="CC51" s="92"/>
      <c r="CD51" s="92"/>
      <c r="CE51" s="93"/>
      <c r="CF51" s="146">
        <v>2</v>
      </c>
      <c r="CG51" s="147"/>
      <c r="CH51" s="147"/>
      <c r="CI51" s="148"/>
      <c r="CJ51" s="91"/>
      <c r="CK51" s="92"/>
      <c r="CL51" s="92"/>
      <c r="CM51" s="93"/>
      <c r="CN51" s="135">
        <v>2301</v>
      </c>
      <c r="CO51" s="136"/>
      <c r="CP51" s="136"/>
      <c r="CQ51" s="137"/>
      <c r="CR51" s="146">
        <v>107</v>
      </c>
      <c r="CS51" s="147"/>
      <c r="CT51" s="147"/>
      <c r="CU51" s="147"/>
      <c r="CV51" s="148"/>
      <c r="CW51" s="91"/>
      <c r="CX51" s="92"/>
      <c r="CY51" s="92"/>
      <c r="CZ51" s="92"/>
      <c r="DA51" s="93"/>
      <c r="DB51" s="91"/>
      <c r="DC51" s="92"/>
      <c r="DD51" s="92"/>
      <c r="DE51" s="92"/>
      <c r="DF51" s="93"/>
      <c r="DG51" s="135">
        <f t="shared" si="2"/>
        <v>2410</v>
      </c>
      <c r="DH51" s="136"/>
      <c r="DI51" s="136"/>
      <c r="DJ51" s="136"/>
      <c r="DK51" s="137"/>
      <c r="DL51" s="91"/>
      <c r="DM51" s="92"/>
      <c r="DN51" s="92"/>
      <c r="DO51" s="93"/>
      <c r="DP51" s="91"/>
      <c r="DQ51" s="92"/>
      <c r="DR51" s="92"/>
      <c r="DS51" s="93"/>
      <c r="DT51" s="135">
        <f>DG51+DO51</f>
        <v>2410</v>
      </c>
      <c r="DU51" s="136"/>
      <c r="DV51" s="136"/>
      <c r="DW51" s="136"/>
      <c r="DX51" s="137"/>
      <c r="DY51" s="143" t="s">
        <v>559</v>
      </c>
      <c r="DZ51" s="144"/>
      <c r="EA51" s="144"/>
      <c r="EB51" s="144"/>
      <c r="EC51" s="145"/>
      <c r="ED51" s="143" t="s">
        <v>562</v>
      </c>
      <c r="EE51" s="144"/>
      <c r="EF51" s="144"/>
      <c r="EG51" s="144"/>
      <c r="EH51" s="145"/>
      <c r="EI51" s="143" t="s">
        <v>562</v>
      </c>
      <c r="EJ51" s="144"/>
      <c r="EK51" s="144"/>
      <c r="EL51" s="144"/>
      <c r="EM51" s="145"/>
      <c r="EN51" s="132">
        <v>0.272</v>
      </c>
      <c r="EO51" s="133"/>
      <c r="EP51" s="133"/>
      <c r="EQ51" s="134"/>
      <c r="ER51" s="135">
        <v>0.25</v>
      </c>
      <c r="ES51" s="136"/>
      <c r="ET51" s="136"/>
      <c r="EU51" s="136"/>
      <c r="EV51" s="136"/>
      <c r="EW51" s="136"/>
      <c r="EX51" s="136"/>
      <c r="EY51" s="137"/>
      <c r="EZ51" s="143" t="s">
        <v>445</v>
      </c>
      <c r="FA51" s="144"/>
      <c r="FB51" s="144"/>
      <c r="FC51" s="144"/>
      <c r="FD51" s="144"/>
      <c r="FE51" s="145"/>
      <c r="FF51" s="131"/>
      <c r="FG51" s="131"/>
      <c r="FH51" s="131"/>
      <c r="FI51" s="94"/>
      <c r="FJ51" s="94"/>
      <c r="FK51" s="95"/>
      <c r="FL51" s="135">
        <f t="shared" si="0"/>
        <v>0.068</v>
      </c>
      <c r="FM51" s="136"/>
      <c r="FN51" s="137"/>
    </row>
    <row r="52" spans="1:170" s="83" customFormat="1" ht="60.75" customHeight="1">
      <c r="A52" s="149" t="s">
        <v>413</v>
      </c>
      <c r="B52" s="150"/>
      <c r="C52" s="150"/>
      <c r="D52" s="151"/>
      <c r="E52" s="200"/>
      <c r="F52" s="201"/>
      <c r="G52" s="201"/>
      <c r="H52" s="201"/>
      <c r="I52" s="201"/>
      <c r="J52" s="86"/>
      <c r="K52" s="87"/>
      <c r="L52" s="146" t="s">
        <v>384</v>
      </c>
      <c r="M52" s="147"/>
      <c r="N52" s="147"/>
      <c r="O52" s="147"/>
      <c r="P52" s="147"/>
      <c r="Q52" s="148"/>
      <c r="R52" s="152"/>
      <c r="S52" s="153"/>
      <c r="T52" s="153"/>
      <c r="U52" s="153"/>
      <c r="V52" s="154"/>
      <c r="W52" s="146"/>
      <c r="X52" s="147"/>
      <c r="Y52" s="147"/>
      <c r="Z52" s="147"/>
      <c r="AA52" s="148"/>
      <c r="AB52" s="146" t="s">
        <v>563</v>
      </c>
      <c r="AC52" s="147"/>
      <c r="AD52" s="147"/>
      <c r="AE52" s="147"/>
      <c r="AF52" s="148"/>
      <c r="AG52" s="146">
        <v>1</v>
      </c>
      <c r="AH52" s="147"/>
      <c r="AI52" s="147"/>
      <c r="AJ52" s="147"/>
      <c r="AK52" s="148"/>
      <c r="AL52" s="146">
        <v>1</v>
      </c>
      <c r="AM52" s="147"/>
      <c r="AN52" s="147"/>
      <c r="AO52" s="147"/>
      <c r="AP52" s="148"/>
      <c r="AQ52" s="146"/>
      <c r="AR52" s="147"/>
      <c r="AS52" s="147"/>
      <c r="AT52" s="148"/>
      <c r="AU52" s="146"/>
      <c r="AV52" s="147"/>
      <c r="AW52" s="147"/>
      <c r="AX52" s="148"/>
      <c r="AY52" s="146"/>
      <c r="AZ52" s="147"/>
      <c r="BA52" s="147"/>
      <c r="BB52" s="148"/>
      <c r="BC52" s="146"/>
      <c r="BD52" s="147"/>
      <c r="BE52" s="147"/>
      <c r="BF52" s="148"/>
      <c r="BG52" s="146"/>
      <c r="BH52" s="147"/>
      <c r="BI52" s="147"/>
      <c r="BJ52" s="148"/>
      <c r="BK52" s="146"/>
      <c r="BL52" s="147"/>
      <c r="BM52" s="147"/>
      <c r="BN52" s="148"/>
      <c r="BO52" s="146"/>
      <c r="BP52" s="147"/>
      <c r="BQ52" s="147"/>
      <c r="BR52" s="148"/>
      <c r="BS52" s="146"/>
      <c r="BT52" s="147"/>
      <c r="BU52" s="147"/>
      <c r="BV52" s="147"/>
      <c r="BW52" s="148"/>
      <c r="BX52" s="146"/>
      <c r="BY52" s="147"/>
      <c r="BZ52" s="147"/>
      <c r="CA52" s="148"/>
      <c r="CB52" s="146"/>
      <c r="CC52" s="147"/>
      <c r="CD52" s="147"/>
      <c r="CE52" s="148"/>
      <c r="CF52" s="146">
        <v>1</v>
      </c>
      <c r="CG52" s="147"/>
      <c r="CH52" s="147"/>
      <c r="CI52" s="148"/>
      <c r="CJ52" s="146"/>
      <c r="CK52" s="147"/>
      <c r="CL52" s="147"/>
      <c r="CM52" s="148"/>
      <c r="CN52" s="135">
        <v>97</v>
      </c>
      <c r="CO52" s="136"/>
      <c r="CP52" s="136"/>
      <c r="CQ52" s="137"/>
      <c r="CR52" s="146">
        <v>32</v>
      </c>
      <c r="CS52" s="147"/>
      <c r="CT52" s="147"/>
      <c r="CU52" s="147"/>
      <c r="CV52" s="148"/>
      <c r="CW52" s="146"/>
      <c r="CX52" s="147"/>
      <c r="CY52" s="147"/>
      <c r="CZ52" s="147"/>
      <c r="DA52" s="148"/>
      <c r="DB52" s="146"/>
      <c r="DC52" s="147"/>
      <c r="DD52" s="147"/>
      <c r="DE52" s="147"/>
      <c r="DF52" s="148"/>
      <c r="DG52" s="135">
        <f t="shared" si="2"/>
        <v>130</v>
      </c>
      <c r="DH52" s="136"/>
      <c r="DI52" s="136"/>
      <c r="DJ52" s="136"/>
      <c r="DK52" s="137"/>
      <c r="DL52" s="146"/>
      <c r="DM52" s="147"/>
      <c r="DN52" s="147"/>
      <c r="DO52" s="148"/>
      <c r="DP52" s="146"/>
      <c r="DQ52" s="147"/>
      <c r="DR52" s="147"/>
      <c r="DS52" s="148"/>
      <c r="DT52" s="135">
        <f>CF52+CN52+CR52</f>
        <v>130</v>
      </c>
      <c r="DU52" s="136"/>
      <c r="DV52" s="136"/>
      <c r="DW52" s="136"/>
      <c r="DX52" s="137"/>
      <c r="DY52" s="143" t="s">
        <v>564</v>
      </c>
      <c r="DZ52" s="144"/>
      <c r="EA52" s="144"/>
      <c r="EB52" s="144"/>
      <c r="EC52" s="145"/>
      <c r="ED52" s="143" t="s">
        <v>565</v>
      </c>
      <c r="EE52" s="144"/>
      <c r="EF52" s="144"/>
      <c r="EG52" s="144"/>
      <c r="EH52" s="145"/>
      <c r="EI52" s="143" t="s">
        <v>565</v>
      </c>
      <c r="EJ52" s="144"/>
      <c r="EK52" s="144"/>
      <c r="EL52" s="144"/>
      <c r="EM52" s="145"/>
      <c r="EN52" s="132">
        <v>1.459</v>
      </c>
      <c r="EO52" s="133"/>
      <c r="EP52" s="133"/>
      <c r="EQ52" s="134"/>
      <c r="ER52" s="135">
        <v>0.34</v>
      </c>
      <c r="ES52" s="136"/>
      <c r="ET52" s="136"/>
      <c r="EU52" s="136"/>
      <c r="EV52" s="136"/>
      <c r="EW52" s="136"/>
      <c r="EX52" s="136"/>
      <c r="EY52" s="137"/>
      <c r="EZ52" s="143" t="s">
        <v>445</v>
      </c>
      <c r="FA52" s="144"/>
      <c r="FB52" s="144"/>
      <c r="FC52" s="144"/>
      <c r="FD52" s="144"/>
      <c r="FE52" s="145"/>
      <c r="FF52" s="131"/>
      <c r="FG52" s="131"/>
      <c r="FH52" s="131"/>
      <c r="FI52" s="96"/>
      <c r="FJ52" s="96"/>
      <c r="FK52" s="97"/>
      <c r="FL52" s="135">
        <f t="shared" si="0"/>
        <v>0.49606000000000006</v>
      </c>
      <c r="FM52" s="136"/>
      <c r="FN52" s="137"/>
    </row>
    <row r="53" spans="1:170" s="83" customFormat="1" ht="72.75" customHeight="1">
      <c r="A53" s="149" t="s">
        <v>414</v>
      </c>
      <c r="B53" s="150"/>
      <c r="C53" s="150"/>
      <c r="D53" s="151"/>
      <c r="E53" s="200"/>
      <c r="F53" s="201"/>
      <c r="G53" s="201"/>
      <c r="H53" s="201"/>
      <c r="I53" s="201"/>
      <c r="J53" s="81"/>
      <c r="K53" s="82"/>
      <c r="L53" s="146" t="s">
        <v>378</v>
      </c>
      <c r="M53" s="147"/>
      <c r="N53" s="147"/>
      <c r="O53" s="147"/>
      <c r="P53" s="147"/>
      <c r="Q53" s="148"/>
      <c r="R53" s="152"/>
      <c r="S53" s="153"/>
      <c r="T53" s="153"/>
      <c r="U53" s="153"/>
      <c r="V53" s="154"/>
      <c r="W53" s="146"/>
      <c r="X53" s="147"/>
      <c r="Y53" s="147"/>
      <c r="Z53" s="147"/>
      <c r="AA53" s="148"/>
      <c r="AB53" s="146" t="s">
        <v>566</v>
      </c>
      <c r="AC53" s="147"/>
      <c r="AD53" s="147"/>
      <c r="AE53" s="147"/>
      <c r="AF53" s="148"/>
      <c r="AG53" s="146">
        <v>1</v>
      </c>
      <c r="AH53" s="147"/>
      <c r="AI53" s="147"/>
      <c r="AJ53" s="147"/>
      <c r="AK53" s="148"/>
      <c r="AL53" s="146">
        <v>1</v>
      </c>
      <c r="AM53" s="147"/>
      <c r="AN53" s="147"/>
      <c r="AO53" s="147"/>
      <c r="AP53" s="148"/>
      <c r="AQ53" s="146"/>
      <c r="AR53" s="147"/>
      <c r="AS53" s="147"/>
      <c r="AT53" s="148"/>
      <c r="AU53" s="146"/>
      <c r="AV53" s="147"/>
      <c r="AW53" s="147"/>
      <c r="AX53" s="148"/>
      <c r="AY53" s="146"/>
      <c r="AZ53" s="147"/>
      <c r="BA53" s="147"/>
      <c r="BB53" s="148"/>
      <c r="BC53" s="146"/>
      <c r="BD53" s="147"/>
      <c r="BE53" s="147"/>
      <c r="BF53" s="148"/>
      <c r="BG53" s="146"/>
      <c r="BH53" s="147"/>
      <c r="BI53" s="147"/>
      <c r="BJ53" s="148"/>
      <c r="BK53" s="146"/>
      <c r="BL53" s="147"/>
      <c r="BM53" s="147"/>
      <c r="BN53" s="148"/>
      <c r="BO53" s="146"/>
      <c r="BP53" s="147"/>
      <c r="BQ53" s="147"/>
      <c r="BR53" s="148"/>
      <c r="BS53" s="146"/>
      <c r="BT53" s="147"/>
      <c r="BU53" s="147"/>
      <c r="BV53" s="147"/>
      <c r="BW53" s="148"/>
      <c r="BX53" s="146"/>
      <c r="BY53" s="147"/>
      <c r="BZ53" s="147"/>
      <c r="CA53" s="148"/>
      <c r="CB53" s="146"/>
      <c r="CC53" s="147"/>
      <c r="CD53" s="147"/>
      <c r="CE53" s="148"/>
      <c r="CF53" s="146">
        <v>1</v>
      </c>
      <c r="CG53" s="147"/>
      <c r="CH53" s="147"/>
      <c r="CI53" s="148"/>
      <c r="CJ53" s="146"/>
      <c r="CK53" s="147"/>
      <c r="CL53" s="147"/>
      <c r="CM53" s="148"/>
      <c r="CN53" s="135">
        <v>1811</v>
      </c>
      <c r="CO53" s="136"/>
      <c r="CP53" s="136"/>
      <c r="CQ53" s="137"/>
      <c r="CR53" s="146">
        <v>85</v>
      </c>
      <c r="CS53" s="147"/>
      <c r="CT53" s="147"/>
      <c r="CU53" s="147"/>
      <c r="CV53" s="148"/>
      <c r="CW53" s="146"/>
      <c r="CX53" s="147"/>
      <c r="CY53" s="147"/>
      <c r="CZ53" s="147"/>
      <c r="DA53" s="148"/>
      <c r="DB53" s="146"/>
      <c r="DC53" s="147"/>
      <c r="DD53" s="147"/>
      <c r="DE53" s="147"/>
      <c r="DF53" s="148"/>
      <c r="DG53" s="135">
        <f t="shared" si="2"/>
        <v>1897</v>
      </c>
      <c r="DH53" s="136"/>
      <c r="DI53" s="136"/>
      <c r="DJ53" s="136"/>
      <c r="DK53" s="137"/>
      <c r="DL53" s="146"/>
      <c r="DM53" s="147"/>
      <c r="DN53" s="147"/>
      <c r="DO53" s="148"/>
      <c r="DP53" s="146"/>
      <c r="DQ53" s="147"/>
      <c r="DR53" s="147"/>
      <c r="DS53" s="148"/>
      <c r="DT53" s="135">
        <v>1897</v>
      </c>
      <c r="DU53" s="136"/>
      <c r="DV53" s="136"/>
      <c r="DW53" s="136"/>
      <c r="DX53" s="137"/>
      <c r="DY53" s="143" t="s">
        <v>623</v>
      </c>
      <c r="DZ53" s="144"/>
      <c r="EA53" s="144"/>
      <c r="EB53" s="144"/>
      <c r="EC53" s="145"/>
      <c r="ED53" s="143" t="s">
        <v>624</v>
      </c>
      <c r="EE53" s="144"/>
      <c r="EF53" s="144"/>
      <c r="EG53" s="144"/>
      <c r="EH53" s="145"/>
      <c r="EI53" s="143" t="s">
        <v>624</v>
      </c>
      <c r="EJ53" s="144"/>
      <c r="EK53" s="144"/>
      <c r="EL53" s="144"/>
      <c r="EM53" s="145"/>
      <c r="EN53" s="132">
        <v>1.119</v>
      </c>
      <c r="EO53" s="133"/>
      <c r="EP53" s="133"/>
      <c r="EQ53" s="134"/>
      <c r="ER53" s="135">
        <v>0.67</v>
      </c>
      <c r="ES53" s="136"/>
      <c r="ET53" s="136"/>
      <c r="EU53" s="136"/>
      <c r="EV53" s="136"/>
      <c r="EW53" s="136"/>
      <c r="EX53" s="136"/>
      <c r="EY53" s="137"/>
      <c r="EZ53" s="143" t="s">
        <v>445</v>
      </c>
      <c r="FA53" s="144"/>
      <c r="FB53" s="144"/>
      <c r="FC53" s="144"/>
      <c r="FD53" s="144"/>
      <c r="FE53" s="145"/>
      <c r="FF53" s="131"/>
      <c r="FG53" s="131"/>
      <c r="FH53" s="131"/>
      <c r="FI53" s="84"/>
      <c r="FJ53" s="84"/>
      <c r="FK53" s="85"/>
      <c r="FL53" s="135">
        <f t="shared" si="0"/>
        <v>0.74973</v>
      </c>
      <c r="FM53" s="136"/>
      <c r="FN53" s="137"/>
    </row>
    <row r="54" spans="1:170" s="83" customFormat="1" ht="63" customHeight="1">
      <c r="A54" s="149" t="s">
        <v>415</v>
      </c>
      <c r="B54" s="150"/>
      <c r="C54" s="150"/>
      <c r="D54" s="151"/>
      <c r="E54" s="200"/>
      <c r="F54" s="201"/>
      <c r="G54" s="201"/>
      <c r="H54" s="201"/>
      <c r="I54" s="201"/>
      <c r="J54" s="86"/>
      <c r="K54" s="87"/>
      <c r="L54" s="146" t="s">
        <v>387</v>
      </c>
      <c r="M54" s="147"/>
      <c r="N54" s="147"/>
      <c r="O54" s="147"/>
      <c r="P54" s="147"/>
      <c r="Q54" s="148"/>
      <c r="R54" s="88"/>
      <c r="S54" s="89"/>
      <c r="T54" s="89"/>
      <c r="U54" s="89"/>
      <c r="V54" s="90"/>
      <c r="W54" s="91"/>
      <c r="X54" s="92"/>
      <c r="Y54" s="92"/>
      <c r="Z54" s="92"/>
      <c r="AA54" s="93"/>
      <c r="AB54" s="146" t="s">
        <v>523</v>
      </c>
      <c r="AC54" s="147"/>
      <c r="AD54" s="147"/>
      <c r="AE54" s="147"/>
      <c r="AF54" s="148"/>
      <c r="AG54" s="146">
        <v>1</v>
      </c>
      <c r="AH54" s="147"/>
      <c r="AI54" s="147"/>
      <c r="AJ54" s="147"/>
      <c r="AK54" s="148"/>
      <c r="AL54" s="146">
        <v>1</v>
      </c>
      <c r="AM54" s="147"/>
      <c r="AN54" s="147"/>
      <c r="AO54" s="147"/>
      <c r="AP54" s="148"/>
      <c r="AQ54" s="91"/>
      <c r="AR54" s="92"/>
      <c r="AS54" s="92"/>
      <c r="AT54" s="93"/>
      <c r="AU54" s="91"/>
      <c r="AV54" s="92"/>
      <c r="AW54" s="92"/>
      <c r="AX54" s="93"/>
      <c r="AY54" s="91"/>
      <c r="AZ54" s="92"/>
      <c r="BA54" s="92"/>
      <c r="BB54" s="93"/>
      <c r="BC54" s="91"/>
      <c r="BD54" s="92"/>
      <c r="BE54" s="92"/>
      <c r="BF54" s="93"/>
      <c r="BG54" s="91"/>
      <c r="BH54" s="92"/>
      <c r="BI54" s="92"/>
      <c r="BJ54" s="93"/>
      <c r="BK54" s="91"/>
      <c r="BL54" s="92"/>
      <c r="BM54" s="92"/>
      <c r="BN54" s="93"/>
      <c r="BO54" s="91"/>
      <c r="BP54" s="92"/>
      <c r="BQ54" s="92"/>
      <c r="BR54" s="93"/>
      <c r="BS54" s="91"/>
      <c r="BT54" s="92"/>
      <c r="BU54" s="92"/>
      <c r="BV54" s="92"/>
      <c r="BW54" s="93"/>
      <c r="BX54" s="91"/>
      <c r="BY54" s="92"/>
      <c r="BZ54" s="92"/>
      <c r="CA54" s="93"/>
      <c r="CB54" s="91"/>
      <c r="CC54" s="92"/>
      <c r="CD54" s="92"/>
      <c r="CE54" s="93"/>
      <c r="CF54" s="146">
        <v>1</v>
      </c>
      <c r="CG54" s="147"/>
      <c r="CH54" s="147"/>
      <c r="CI54" s="148"/>
      <c r="CJ54" s="91"/>
      <c r="CK54" s="92"/>
      <c r="CL54" s="92"/>
      <c r="CM54" s="93"/>
      <c r="CN54" s="135">
        <v>1560</v>
      </c>
      <c r="CO54" s="136"/>
      <c r="CP54" s="136"/>
      <c r="CQ54" s="137"/>
      <c r="CR54" s="146">
        <v>83</v>
      </c>
      <c r="CS54" s="147"/>
      <c r="CT54" s="147"/>
      <c r="CU54" s="147"/>
      <c r="CV54" s="148"/>
      <c r="CW54" s="91"/>
      <c r="CX54" s="92"/>
      <c r="CY54" s="92"/>
      <c r="CZ54" s="92"/>
      <c r="DA54" s="93"/>
      <c r="DB54" s="91"/>
      <c r="DC54" s="92"/>
      <c r="DD54" s="92"/>
      <c r="DE54" s="92"/>
      <c r="DF54" s="93"/>
      <c r="DG54" s="135">
        <f t="shared" si="2"/>
        <v>1644</v>
      </c>
      <c r="DH54" s="136"/>
      <c r="DI54" s="136"/>
      <c r="DJ54" s="136"/>
      <c r="DK54" s="137"/>
      <c r="DL54" s="91"/>
      <c r="DM54" s="92"/>
      <c r="DN54" s="92"/>
      <c r="DO54" s="93"/>
      <c r="DP54" s="91"/>
      <c r="DQ54" s="92"/>
      <c r="DR54" s="92"/>
      <c r="DS54" s="93"/>
      <c r="DT54" s="135">
        <f>DG54+DO54</f>
        <v>1644</v>
      </c>
      <c r="DU54" s="136"/>
      <c r="DV54" s="136"/>
      <c r="DW54" s="136"/>
      <c r="DX54" s="137"/>
      <c r="DY54" s="143" t="s">
        <v>567</v>
      </c>
      <c r="DZ54" s="144"/>
      <c r="EA54" s="144"/>
      <c r="EB54" s="144"/>
      <c r="EC54" s="145"/>
      <c r="ED54" s="143" t="s">
        <v>568</v>
      </c>
      <c r="EE54" s="144"/>
      <c r="EF54" s="144"/>
      <c r="EG54" s="144"/>
      <c r="EH54" s="145"/>
      <c r="EI54" s="143" t="s">
        <v>568</v>
      </c>
      <c r="EJ54" s="144"/>
      <c r="EK54" s="144"/>
      <c r="EL54" s="144"/>
      <c r="EM54" s="145"/>
      <c r="EN54" s="132">
        <v>0.34</v>
      </c>
      <c r="EO54" s="133"/>
      <c r="EP54" s="133"/>
      <c r="EQ54" s="134"/>
      <c r="ER54" s="135">
        <v>1.1</v>
      </c>
      <c r="ES54" s="136"/>
      <c r="ET54" s="136"/>
      <c r="EU54" s="136"/>
      <c r="EV54" s="136"/>
      <c r="EW54" s="136"/>
      <c r="EX54" s="136"/>
      <c r="EY54" s="137"/>
      <c r="EZ54" s="143" t="s">
        <v>445</v>
      </c>
      <c r="FA54" s="144"/>
      <c r="FB54" s="144"/>
      <c r="FC54" s="144"/>
      <c r="FD54" s="144"/>
      <c r="FE54" s="145"/>
      <c r="FF54" s="131"/>
      <c r="FG54" s="131"/>
      <c r="FH54" s="131"/>
      <c r="FI54" s="94"/>
      <c r="FJ54" s="94"/>
      <c r="FK54" s="95"/>
      <c r="FL54" s="135">
        <f t="shared" si="0"/>
        <v>0.37400000000000005</v>
      </c>
      <c r="FM54" s="136"/>
      <c r="FN54" s="137"/>
    </row>
    <row r="55" spans="1:170" s="83" customFormat="1" ht="63" customHeight="1">
      <c r="A55" s="149" t="s">
        <v>416</v>
      </c>
      <c r="B55" s="150"/>
      <c r="C55" s="150"/>
      <c r="D55" s="151"/>
      <c r="E55" s="200"/>
      <c r="F55" s="201"/>
      <c r="G55" s="201"/>
      <c r="H55" s="201"/>
      <c r="I55" s="201"/>
      <c r="J55" s="86"/>
      <c r="K55" s="87"/>
      <c r="L55" s="146" t="s">
        <v>503</v>
      </c>
      <c r="M55" s="147"/>
      <c r="N55" s="147"/>
      <c r="O55" s="147"/>
      <c r="P55" s="147"/>
      <c r="Q55" s="148"/>
      <c r="R55" s="88"/>
      <c r="S55" s="89"/>
      <c r="T55" s="89"/>
      <c r="U55" s="89"/>
      <c r="V55" s="90"/>
      <c r="W55" s="91"/>
      <c r="X55" s="92"/>
      <c r="Y55" s="92"/>
      <c r="Z55" s="92"/>
      <c r="AA55" s="93"/>
      <c r="AB55" s="146" t="s">
        <v>569</v>
      </c>
      <c r="AC55" s="147"/>
      <c r="AD55" s="147"/>
      <c r="AE55" s="147"/>
      <c r="AF55" s="148"/>
      <c r="AG55" s="146">
        <v>1</v>
      </c>
      <c r="AH55" s="147"/>
      <c r="AI55" s="147"/>
      <c r="AJ55" s="147"/>
      <c r="AK55" s="148"/>
      <c r="AL55" s="146">
        <v>1</v>
      </c>
      <c r="AM55" s="147"/>
      <c r="AN55" s="147"/>
      <c r="AO55" s="147"/>
      <c r="AP55" s="148"/>
      <c r="AQ55" s="91"/>
      <c r="AR55" s="92"/>
      <c r="AS55" s="92"/>
      <c r="AT55" s="93"/>
      <c r="AU55" s="91"/>
      <c r="AV55" s="92"/>
      <c r="AW55" s="92"/>
      <c r="AX55" s="93"/>
      <c r="AY55" s="91"/>
      <c r="AZ55" s="92"/>
      <c r="BA55" s="92"/>
      <c r="BB55" s="93"/>
      <c r="BC55" s="91"/>
      <c r="BD55" s="92"/>
      <c r="BE55" s="92"/>
      <c r="BF55" s="93"/>
      <c r="BG55" s="91"/>
      <c r="BH55" s="92"/>
      <c r="BI55" s="92"/>
      <c r="BJ55" s="93"/>
      <c r="BK55" s="91"/>
      <c r="BL55" s="92"/>
      <c r="BM55" s="92"/>
      <c r="BN55" s="93"/>
      <c r="BO55" s="91"/>
      <c r="BP55" s="92"/>
      <c r="BQ55" s="92"/>
      <c r="BR55" s="93"/>
      <c r="BS55" s="91"/>
      <c r="BT55" s="92"/>
      <c r="BU55" s="92"/>
      <c r="BV55" s="92"/>
      <c r="BW55" s="93"/>
      <c r="BX55" s="91"/>
      <c r="BY55" s="92"/>
      <c r="BZ55" s="92"/>
      <c r="CA55" s="93"/>
      <c r="CB55" s="91"/>
      <c r="CC55" s="92"/>
      <c r="CD55" s="92"/>
      <c r="CE55" s="93"/>
      <c r="CF55" s="146">
        <v>0</v>
      </c>
      <c r="CG55" s="147"/>
      <c r="CH55" s="147"/>
      <c r="CI55" s="148"/>
      <c r="CJ55" s="91"/>
      <c r="CK55" s="92"/>
      <c r="CL55" s="92"/>
      <c r="CM55" s="93"/>
      <c r="CN55" s="135">
        <v>2206</v>
      </c>
      <c r="CO55" s="136"/>
      <c r="CP55" s="136"/>
      <c r="CQ55" s="137"/>
      <c r="CR55" s="146">
        <v>85</v>
      </c>
      <c r="CS55" s="147"/>
      <c r="CT55" s="147"/>
      <c r="CU55" s="147"/>
      <c r="CV55" s="148"/>
      <c r="CW55" s="91"/>
      <c r="CX55" s="92"/>
      <c r="CY55" s="92"/>
      <c r="CZ55" s="92"/>
      <c r="DA55" s="93"/>
      <c r="DB55" s="91"/>
      <c r="DC55" s="92"/>
      <c r="DD55" s="92"/>
      <c r="DE55" s="92"/>
      <c r="DF55" s="93"/>
      <c r="DG55" s="135">
        <f t="shared" si="2"/>
        <v>2291</v>
      </c>
      <c r="DH55" s="136"/>
      <c r="DI55" s="136"/>
      <c r="DJ55" s="136"/>
      <c r="DK55" s="137"/>
      <c r="DL55" s="91"/>
      <c r="DM55" s="92"/>
      <c r="DN55" s="92"/>
      <c r="DO55" s="93"/>
      <c r="DP55" s="91"/>
      <c r="DQ55" s="92"/>
      <c r="DR55" s="92"/>
      <c r="DS55" s="93"/>
      <c r="DT55" s="135">
        <f>DG55+DO55</f>
        <v>2291</v>
      </c>
      <c r="DU55" s="136"/>
      <c r="DV55" s="136"/>
      <c r="DW55" s="136"/>
      <c r="DX55" s="137"/>
      <c r="DY55" s="143" t="s">
        <v>570</v>
      </c>
      <c r="DZ55" s="144"/>
      <c r="EA55" s="144"/>
      <c r="EB55" s="144"/>
      <c r="EC55" s="145"/>
      <c r="ED55" s="143" t="s">
        <v>571</v>
      </c>
      <c r="EE55" s="144"/>
      <c r="EF55" s="144"/>
      <c r="EG55" s="144"/>
      <c r="EH55" s="145"/>
      <c r="EI55" s="143" t="s">
        <v>571</v>
      </c>
      <c r="EJ55" s="144"/>
      <c r="EK55" s="144"/>
      <c r="EL55" s="144"/>
      <c r="EM55" s="145"/>
      <c r="EN55" s="132">
        <v>0.595</v>
      </c>
      <c r="EO55" s="133"/>
      <c r="EP55" s="133"/>
      <c r="EQ55" s="134"/>
      <c r="ER55" s="135">
        <v>0.59</v>
      </c>
      <c r="ES55" s="136"/>
      <c r="ET55" s="136"/>
      <c r="EU55" s="136"/>
      <c r="EV55" s="136"/>
      <c r="EW55" s="136"/>
      <c r="EX55" s="136"/>
      <c r="EY55" s="137"/>
      <c r="EZ55" s="143" t="s">
        <v>445</v>
      </c>
      <c r="FA55" s="144"/>
      <c r="FB55" s="144"/>
      <c r="FC55" s="144"/>
      <c r="FD55" s="144"/>
      <c r="FE55" s="145"/>
      <c r="FF55" s="131"/>
      <c r="FG55" s="131"/>
      <c r="FH55" s="131"/>
      <c r="FI55" s="94"/>
      <c r="FJ55" s="94"/>
      <c r="FK55" s="95"/>
      <c r="FL55" s="135">
        <f t="shared" si="0"/>
        <v>0.35105</v>
      </c>
      <c r="FM55" s="136"/>
      <c r="FN55" s="137"/>
    </row>
    <row r="56" spans="1:170" s="83" customFormat="1" ht="60.75" customHeight="1">
      <c r="A56" s="149" t="s">
        <v>418</v>
      </c>
      <c r="B56" s="150"/>
      <c r="C56" s="150"/>
      <c r="D56" s="151"/>
      <c r="E56" s="200"/>
      <c r="F56" s="201"/>
      <c r="G56" s="201"/>
      <c r="H56" s="201"/>
      <c r="I56" s="201"/>
      <c r="J56" s="86"/>
      <c r="K56" s="87"/>
      <c r="L56" s="146" t="s">
        <v>404</v>
      </c>
      <c r="M56" s="147"/>
      <c r="N56" s="147"/>
      <c r="O56" s="147"/>
      <c r="P56" s="147"/>
      <c r="Q56" s="148"/>
      <c r="R56" s="152"/>
      <c r="S56" s="153"/>
      <c r="T56" s="153"/>
      <c r="U56" s="153"/>
      <c r="V56" s="154"/>
      <c r="W56" s="146"/>
      <c r="X56" s="147"/>
      <c r="Y56" s="147"/>
      <c r="Z56" s="147"/>
      <c r="AA56" s="148"/>
      <c r="AB56" s="146" t="s">
        <v>572</v>
      </c>
      <c r="AC56" s="147"/>
      <c r="AD56" s="147"/>
      <c r="AE56" s="147"/>
      <c r="AF56" s="148"/>
      <c r="AG56" s="146">
        <v>1</v>
      </c>
      <c r="AH56" s="147"/>
      <c r="AI56" s="147"/>
      <c r="AJ56" s="147"/>
      <c r="AK56" s="148"/>
      <c r="AL56" s="146">
        <v>1</v>
      </c>
      <c r="AM56" s="147"/>
      <c r="AN56" s="147"/>
      <c r="AO56" s="147"/>
      <c r="AP56" s="148"/>
      <c r="AQ56" s="146"/>
      <c r="AR56" s="147"/>
      <c r="AS56" s="147"/>
      <c r="AT56" s="148"/>
      <c r="AU56" s="146"/>
      <c r="AV56" s="147"/>
      <c r="AW56" s="147"/>
      <c r="AX56" s="148"/>
      <c r="AY56" s="146"/>
      <c r="AZ56" s="147"/>
      <c r="BA56" s="147"/>
      <c r="BB56" s="148"/>
      <c r="BC56" s="146"/>
      <c r="BD56" s="147"/>
      <c r="BE56" s="147"/>
      <c r="BF56" s="148"/>
      <c r="BG56" s="146"/>
      <c r="BH56" s="147"/>
      <c r="BI56" s="147"/>
      <c r="BJ56" s="148"/>
      <c r="BK56" s="146"/>
      <c r="BL56" s="147"/>
      <c r="BM56" s="147"/>
      <c r="BN56" s="148"/>
      <c r="BO56" s="146"/>
      <c r="BP56" s="147"/>
      <c r="BQ56" s="147"/>
      <c r="BR56" s="148"/>
      <c r="BS56" s="146"/>
      <c r="BT56" s="147"/>
      <c r="BU56" s="147"/>
      <c r="BV56" s="147"/>
      <c r="BW56" s="148"/>
      <c r="BX56" s="146"/>
      <c r="BY56" s="147"/>
      <c r="BZ56" s="147"/>
      <c r="CA56" s="148"/>
      <c r="CB56" s="146"/>
      <c r="CC56" s="147"/>
      <c r="CD56" s="147"/>
      <c r="CE56" s="148"/>
      <c r="CF56" s="146">
        <v>2</v>
      </c>
      <c r="CG56" s="147"/>
      <c r="CH56" s="147"/>
      <c r="CI56" s="148"/>
      <c r="CJ56" s="146"/>
      <c r="CK56" s="147"/>
      <c r="CL56" s="147"/>
      <c r="CM56" s="148"/>
      <c r="CN56" s="135">
        <v>1811</v>
      </c>
      <c r="CO56" s="136"/>
      <c r="CP56" s="136"/>
      <c r="CQ56" s="137"/>
      <c r="CR56" s="146">
        <v>84</v>
      </c>
      <c r="CS56" s="147"/>
      <c r="CT56" s="147"/>
      <c r="CU56" s="147"/>
      <c r="CV56" s="148"/>
      <c r="CW56" s="146"/>
      <c r="CX56" s="147"/>
      <c r="CY56" s="147"/>
      <c r="CZ56" s="147"/>
      <c r="DA56" s="148"/>
      <c r="DB56" s="146"/>
      <c r="DC56" s="147"/>
      <c r="DD56" s="147"/>
      <c r="DE56" s="147"/>
      <c r="DF56" s="148"/>
      <c r="DG56" s="135">
        <f t="shared" si="2"/>
        <v>1897</v>
      </c>
      <c r="DH56" s="136"/>
      <c r="DI56" s="136"/>
      <c r="DJ56" s="136"/>
      <c r="DK56" s="137"/>
      <c r="DL56" s="146"/>
      <c r="DM56" s="147"/>
      <c r="DN56" s="147"/>
      <c r="DO56" s="148"/>
      <c r="DP56" s="146"/>
      <c r="DQ56" s="147"/>
      <c r="DR56" s="147"/>
      <c r="DS56" s="148"/>
      <c r="DT56" s="135">
        <f>CF56+CN56+CR56</f>
        <v>1897</v>
      </c>
      <c r="DU56" s="136"/>
      <c r="DV56" s="136"/>
      <c r="DW56" s="136"/>
      <c r="DX56" s="137"/>
      <c r="DY56" s="143" t="s">
        <v>573</v>
      </c>
      <c r="DZ56" s="144"/>
      <c r="EA56" s="144"/>
      <c r="EB56" s="144"/>
      <c r="EC56" s="145"/>
      <c r="ED56" s="143" t="s">
        <v>574</v>
      </c>
      <c r="EE56" s="144"/>
      <c r="EF56" s="144"/>
      <c r="EG56" s="144"/>
      <c r="EH56" s="145"/>
      <c r="EI56" s="143" t="s">
        <v>574</v>
      </c>
      <c r="EJ56" s="144"/>
      <c r="EK56" s="144"/>
      <c r="EL56" s="144"/>
      <c r="EM56" s="145"/>
      <c r="EN56" s="132">
        <v>0.765</v>
      </c>
      <c r="EO56" s="133"/>
      <c r="EP56" s="133"/>
      <c r="EQ56" s="134"/>
      <c r="ER56" s="135">
        <v>0.44</v>
      </c>
      <c r="ES56" s="136"/>
      <c r="ET56" s="136"/>
      <c r="EU56" s="136"/>
      <c r="EV56" s="136"/>
      <c r="EW56" s="136"/>
      <c r="EX56" s="136"/>
      <c r="EY56" s="137"/>
      <c r="EZ56" s="143" t="s">
        <v>445</v>
      </c>
      <c r="FA56" s="144"/>
      <c r="FB56" s="144"/>
      <c r="FC56" s="144"/>
      <c r="FD56" s="144"/>
      <c r="FE56" s="145"/>
      <c r="FF56" s="131"/>
      <c r="FG56" s="131"/>
      <c r="FH56" s="131"/>
      <c r="FI56" s="96"/>
      <c r="FJ56" s="96"/>
      <c r="FK56" s="97"/>
      <c r="FL56" s="135">
        <f t="shared" si="0"/>
        <v>0.3366</v>
      </c>
      <c r="FM56" s="136"/>
      <c r="FN56" s="137"/>
    </row>
    <row r="57" spans="1:170" s="83" customFormat="1" ht="60.75" customHeight="1">
      <c r="A57" s="149" t="s">
        <v>419</v>
      </c>
      <c r="B57" s="150"/>
      <c r="C57" s="150"/>
      <c r="D57" s="151"/>
      <c r="E57" s="200"/>
      <c r="F57" s="201"/>
      <c r="G57" s="201"/>
      <c r="H57" s="201"/>
      <c r="I57" s="201"/>
      <c r="J57" s="86"/>
      <c r="K57" s="87"/>
      <c r="L57" s="146" t="s">
        <v>404</v>
      </c>
      <c r="M57" s="147"/>
      <c r="N57" s="147"/>
      <c r="O57" s="147"/>
      <c r="P57" s="147"/>
      <c r="Q57" s="148"/>
      <c r="R57" s="152"/>
      <c r="S57" s="153"/>
      <c r="T57" s="153"/>
      <c r="U57" s="153"/>
      <c r="V57" s="154"/>
      <c r="W57" s="146"/>
      <c r="X57" s="147"/>
      <c r="Y57" s="147"/>
      <c r="Z57" s="147"/>
      <c r="AA57" s="148"/>
      <c r="AB57" s="146" t="s">
        <v>572</v>
      </c>
      <c r="AC57" s="147"/>
      <c r="AD57" s="147"/>
      <c r="AE57" s="147"/>
      <c r="AF57" s="148"/>
      <c r="AG57" s="146">
        <v>1</v>
      </c>
      <c r="AH57" s="147"/>
      <c r="AI57" s="147"/>
      <c r="AJ57" s="147"/>
      <c r="AK57" s="148"/>
      <c r="AL57" s="146">
        <v>1</v>
      </c>
      <c r="AM57" s="147"/>
      <c r="AN57" s="147"/>
      <c r="AO57" s="147"/>
      <c r="AP57" s="148"/>
      <c r="AQ57" s="146"/>
      <c r="AR57" s="147"/>
      <c r="AS57" s="147"/>
      <c r="AT57" s="148"/>
      <c r="AU57" s="146"/>
      <c r="AV57" s="147"/>
      <c r="AW57" s="147"/>
      <c r="AX57" s="148"/>
      <c r="AY57" s="146"/>
      <c r="AZ57" s="147"/>
      <c r="BA57" s="147"/>
      <c r="BB57" s="148"/>
      <c r="BC57" s="146"/>
      <c r="BD57" s="147"/>
      <c r="BE57" s="147"/>
      <c r="BF57" s="148"/>
      <c r="BG57" s="146"/>
      <c r="BH57" s="147"/>
      <c r="BI57" s="147"/>
      <c r="BJ57" s="148"/>
      <c r="BK57" s="146"/>
      <c r="BL57" s="147"/>
      <c r="BM57" s="147"/>
      <c r="BN57" s="148"/>
      <c r="BO57" s="146"/>
      <c r="BP57" s="147"/>
      <c r="BQ57" s="147"/>
      <c r="BR57" s="148"/>
      <c r="BS57" s="146"/>
      <c r="BT57" s="147"/>
      <c r="BU57" s="147"/>
      <c r="BV57" s="147"/>
      <c r="BW57" s="148"/>
      <c r="BX57" s="146"/>
      <c r="BY57" s="147"/>
      <c r="BZ57" s="147"/>
      <c r="CA57" s="148"/>
      <c r="CB57" s="146"/>
      <c r="CC57" s="147"/>
      <c r="CD57" s="147"/>
      <c r="CE57" s="148"/>
      <c r="CF57" s="146">
        <v>2</v>
      </c>
      <c r="CG57" s="147"/>
      <c r="CH57" s="147"/>
      <c r="CI57" s="148"/>
      <c r="CJ57" s="146"/>
      <c r="CK57" s="147"/>
      <c r="CL57" s="147"/>
      <c r="CM57" s="148"/>
      <c r="CN57" s="135">
        <v>1811</v>
      </c>
      <c r="CO57" s="136"/>
      <c r="CP57" s="136"/>
      <c r="CQ57" s="137"/>
      <c r="CR57" s="146">
        <v>84</v>
      </c>
      <c r="CS57" s="147"/>
      <c r="CT57" s="147"/>
      <c r="CU57" s="147"/>
      <c r="CV57" s="148"/>
      <c r="CW57" s="146"/>
      <c r="CX57" s="147"/>
      <c r="CY57" s="147"/>
      <c r="CZ57" s="147"/>
      <c r="DA57" s="148"/>
      <c r="DB57" s="146"/>
      <c r="DC57" s="147"/>
      <c r="DD57" s="147"/>
      <c r="DE57" s="147"/>
      <c r="DF57" s="148"/>
      <c r="DG57" s="135">
        <f t="shared" si="2"/>
        <v>1897</v>
      </c>
      <c r="DH57" s="136"/>
      <c r="DI57" s="136"/>
      <c r="DJ57" s="136"/>
      <c r="DK57" s="137"/>
      <c r="DL57" s="146"/>
      <c r="DM57" s="147"/>
      <c r="DN57" s="147"/>
      <c r="DO57" s="148"/>
      <c r="DP57" s="146"/>
      <c r="DQ57" s="147"/>
      <c r="DR57" s="147"/>
      <c r="DS57" s="148"/>
      <c r="DT57" s="135">
        <f>CF57+CN57+CR57</f>
        <v>1897</v>
      </c>
      <c r="DU57" s="136"/>
      <c r="DV57" s="136"/>
      <c r="DW57" s="136"/>
      <c r="DX57" s="137"/>
      <c r="DY57" s="143" t="s">
        <v>577</v>
      </c>
      <c r="DZ57" s="144"/>
      <c r="EA57" s="144"/>
      <c r="EB57" s="144"/>
      <c r="EC57" s="145"/>
      <c r="ED57" s="143" t="s">
        <v>578</v>
      </c>
      <c r="EE57" s="144"/>
      <c r="EF57" s="144"/>
      <c r="EG57" s="144"/>
      <c r="EH57" s="145"/>
      <c r="EI57" s="143" t="s">
        <v>578</v>
      </c>
      <c r="EJ57" s="144"/>
      <c r="EK57" s="144"/>
      <c r="EL57" s="144"/>
      <c r="EM57" s="145"/>
      <c r="EN57" s="132">
        <v>0.17</v>
      </c>
      <c r="EO57" s="133"/>
      <c r="EP57" s="133"/>
      <c r="EQ57" s="134"/>
      <c r="ER57" s="135">
        <v>0.44</v>
      </c>
      <c r="ES57" s="136"/>
      <c r="ET57" s="136"/>
      <c r="EU57" s="136"/>
      <c r="EV57" s="136"/>
      <c r="EW57" s="136"/>
      <c r="EX57" s="136"/>
      <c r="EY57" s="137"/>
      <c r="EZ57" s="143" t="s">
        <v>445</v>
      </c>
      <c r="FA57" s="144"/>
      <c r="FB57" s="144"/>
      <c r="FC57" s="144"/>
      <c r="FD57" s="144"/>
      <c r="FE57" s="145"/>
      <c r="FF57" s="131"/>
      <c r="FG57" s="131"/>
      <c r="FH57" s="131"/>
      <c r="FI57" s="96"/>
      <c r="FJ57" s="96"/>
      <c r="FK57" s="97"/>
      <c r="FL57" s="135">
        <f t="shared" si="0"/>
        <v>0.0748</v>
      </c>
      <c r="FM57" s="136"/>
      <c r="FN57" s="137"/>
    </row>
    <row r="58" spans="1:170" s="83" customFormat="1" ht="60.75" customHeight="1">
      <c r="A58" s="149" t="s">
        <v>420</v>
      </c>
      <c r="B58" s="150"/>
      <c r="C58" s="150"/>
      <c r="D58" s="151"/>
      <c r="E58" s="198" t="s">
        <v>620</v>
      </c>
      <c r="F58" s="199"/>
      <c r="G58" s="199"/>
      <c r="H58" s="199"/>
      <c r="I58" s="199"/>
      <c r="J58" s="86"/>
      <c r="K58" s="87"/>
      <c r="L58" s="146" t="s">
        <v>404</v>
      </c>
      <c r="M58" s="147"/>
      <c r="N58" s="147"/>
      <c r="O58" s="147"/>
      <c r="P58" s="147"/>
      <c r="Q58" s="148"/>
      <c r="R58" s="152"/>
      <c r="S58" s="153"/>
      <c r="T58" s="153"/>
      <c r="U58" s="153"/>
      <c r="V58" s="154"/>
      <c r="W58" s="146"/>
      <c r="X58" s="147"/>
      <c r="Y58" s="147"/>
      <c r="Z58" s="147"/>
      <c r="AA58" s="148"/>
      <c r="AB58" s="146" t="s">
        <v>572</v>
      </c>
      <c r="AC58" s="147"/>
      <c r="AD58" s="147"/>
      <c r="AE58" s="147"/>
      <c r="AF58" s="148"/>
      <c r="AG58" s="146">
        <v>1</v>
      </c>
      <c r="AH58" s="147"/>
      <c r="AI58" s="147"/>
      <c r="AJ58" s="147"/>
      <c r="AK58" s="148"/>
      <c r="AL58" s="146">
        <v>1</v>
      </c>
      <c r="AM58" s="147"/>
      <c r="AN58" s="147"/>
      <c r="AO58" s="147"/>
      <c r="AP58" s="148"/>
      <c r="AQ58" s="146"/>
      <c r="AR58" s="147"/>
      <c r="AS58" s="147"/>
      <c r="AT58" s="148"/>
      <c r="AU58" s="146"/>
      <c r="AV58" s="147"/>
      <c r="AW58" s="147"/>
      <c r="AX58" s="148"/>
      <c r="AY58" s="146"/>
      <c r="AZ58" s="147"/>
      <c r="BA58" s="147"/>
      <c r="BB58" s="148"/>
      <c r="BC58" s="146"/>
      <c r="BD58" s="147"/>
      <c r="BE58" s="147"/>
      <c r="BF58" s="148"/>
      <c r="BG58" s="146"/>
      <c r="BH58" s="147"/>
      <c r="BI58" s="147"/>
      <c r="BJ58" s="148"/>
      <c r="BK58" s="146"/>
      <c r="BL58" s="147"/>
      <c r="BM58" s="147"/>
      <c r="BN58" s="148"/>
      <c r="BO58" s="146"/>
      <c r="BP58" s="147"/>
      <c r="BQ58" s="147"/>
      <c r="BR58" s="148"/>
      <c r="BS58" s="146"/>
      <c r="BT58" s="147"/>
      <c r="BU58" s="147"/>
      <c r="BV58" s="147"/>
      <c r="BW58" s="148"/>
      <c r="BX58" s="146"/>
      <c r="BY58" s="147"/>
      <c r="BZ58" s="147"/>
      <c r="CA58" s="148"/>
      <c r="CB58" s="146"/>
      <c r="CC58" s="147"/>
      <c r="CD58" s="147"/>
      <c r="CE58" s="148"/>
      <c r="CF58" s="146">
        <v>2</v>
      </c>
      <c r="CG58" s="147"/>
      <c r="CH58" s="147"/>
      <c r="CI58" s="148"/>
      <c r="CJ58" s="146"/>
      <c r="CK58" s="147"/>
      <c r="CL58" s="147"/>
      <c r="CM58" s="148"/>
      <c r="CN58" s="135">
        <v>1811</v>
      </c>
      <c r="CO58" s="136"/>
      <c r="CP58" s="136"/>
      <c r="CQ58" s="137"/>
      <c r="CR58" s="146">
        <v>84</v>
      </c>
      <c r="CS58" s="147"/>
      <c r="CT58" s="147"/>
      <c r="CU58" s="147"/>
      <c r="CV58" s="148"/>
      <c r="CW58" s="146"/>
      <c r="CX58" s="147"/>
      <c r="CY58" s="147"/>
      <c r="CZ58" s="147"/>
      <c r="DA58" s="148"/>
      <c r="DB58" s="146"/>
      <c r="DC58" s="147"/>
      <c r="DD58" s="147"/>
      <c r="DE58" s="147"/>
      <c r="DF58" s="148"/>
      <c r="DG58" s="135">
        <f t="shared" si="2"/>
        <v>1897</v>
      </c>
      <c r="DH58" s="136"/>
      <c r="DI58" s="136"/>
      <c r="DJ58" s="136"/>
      <c r="DK58" s="137"/>
      <c r="DL58" s="146"/>
      <c r="DM58" s="147"/>
      <c r="DN58" s="147"/>
      <c r="DO58" s="148"/>
      <c r="DP58" s="146"/>
      <c r="DQ58" s="147"/>
      <c r="DR58" s="147"/>
      <c r="DS58" s="148"/>
      <c r="DT58" s="135">
        <f>CF58+CN58+CR58</f>
        <v>1897</v>
      </c>
      <c r="DU58" s="136"/>
      <c r="DV58" s="136"/>
      <c r="DW58" s="136"/>
      <c r="DX58" s="137"/>
      <c r="DY58" s="143" t="s">
        <v>575</v>
      </c>
      <c r="DZ58" s="144"/>
      <c r="EA58" s="144"/>
      <c r="EB58" s="144"/>
      <c r="EC58" s="145"/>
      <c r="ED58" s="143" t="s">
        <v>576</v>
      </c>
      <c r="EE58" s="144"/>
      <c r="EF58" s="144"/>
      <c r="EG58" s="144"/>
      <c r="EH58" s="145"/>
      <c r="EI58" s="143" t="s">
        <v>576</v>
      </c>
      <c r="EJ58" s="144"/>
      <c r="EK58" s="144"/>
      <c r="EL58" s="144"/>
      <c r="EM58" s="145"/>
      <c r="EN58" s="132">
        <v>1.476</v>
      </c>
      <c r="EO58" s="133"/>
      <c r="EP58" s="133"/>
      <c r="EQ58" s="134"/>
      <c r="ER58" s="135">
        <v>0.44</v>
      </c>
      <c r="ES58" s="136"/>
      <c r="ET58" s="136"/>
      <c r="EU58" s="136"/>
      <c r="EV58" s="136"/>
      <c r="EW58" s="136"/>
      <c r="EX58" s="136"/>
      <c r="EY58" s="137"/>
      <c r="EZ58" s="143" t="s">
        <v>445</v>
      </c>
      <c r="FA58" s="144"/>
      <c r="FB58" s="144"/>
      <c r="FC58" s="144"/>
      <c r="FD58" s="144"/>
      <c r="FE58" s="145"/>
      <c r="FF58" s="131"/>
      <c r="FG58" s="131"/>
      <c r="FH58" s="131"/>
      <c r="FI58" s="96"/>
      <c r="FJ58" s="96"/>
      <c r="FK58" s="97"/>
      <c r="FL58" s="135">
        <f t="shared" si="0"/>
        <v>0.64944</v>
      </c>
      <c r="FM58" s="136"/>
      <c r="FN58" s="137"/>
    </row>
    <row r="59" spans="1:170" s="83" customFormat="1" ht="60.75" customHeight="1">
      <c r="A59" s="149" t="s">
        <v>421</v>
      </c>
      <c r="B59" s="150"/>
      <c r="C59" s="150"/>
      <c r="D59" s="151"/>
      <c r="E59" s="200"/>
      <c r="F59" s="201"/>
      <c r="G59" s="201"/>
      <c r="H59" s="201"/>
      <c r="I59" s="201"/>
      <c r="J59" s="86"/>
      <c r="K59" s="87"/>
      <c r="L59" s="146" t="s">
        <v>404</v>
      </c>
      <c r="M59" s="147"/>
      <c r="N59" s="147"/>
      <c r="O59" s="147"/>
      <c r="P59" s="147"/>
      <c r="Q59" s="148"/>
      <c r="R59" s="152"/>
      <c r="S59" s="153"/>
      <c r="T59" s="153"/>
      <c r="U59" s="153"/>
      <c r="V59" s="154"/>
      <c r="W59" s="146"/>
      <c r="X59" s="147"/>
      <c r="Y59" s="147"/>
      <c r="Z59" s="147"/>
      <c r="AA59" s="148"/>
      <c r="AB59" s="146" t="s">
        <v>572</v>
      </c>
      <c r="AC59" s="147"/>
      <c r="AD59" s="147"/>
      <c r="AE59" s="147"/>
      <c r="AF59" s="148"/>
      <c r="AG59" s="146">
        <v>1</v>
      </c>
      <c r="AH59" s="147"/>
      <c r="AI59" s="147"/>
      <c r="AJ59" s="147"/>
      <c r="AK59" s="148"/>
      <c r="AL59" s="146">
        <v>1</v>
      </c>
      <c r="AM59" s="147"/>
      <c r="AN59" s="147"/>
      <c r="AO59" s="147"/>
      <c r="AP59" s="148"/>
      <c r="AQ59" s="146"/>
      <c r="AR59" s="147"/>
      <c r="AS59" s="147"/>
      <c r="AT59" s="148"/>
      <c r="AU59" s="146"/>
      <c r="AV59" s="147"/>
      <c r="AW59" s="147"/>
      <c r="AX59" s="148"/>
      <c r="AY59" s="146"/>
      <c r="AZ59" s="147"/>
      <c r="BA59" s="147"/>
      <c r="BB59" s="148"/>
      <c r="BC59" s="146"/>
      <c r="BD59" s="147"/>
      <c r="BE59" s="147"/>
      <c r="BF59" s="148"/>
      <c r="BG59" s="146"/>
      <c r="BH59" s="147"/>
      <c r="BI59" s="147"/>
      <c r="BJ59" s="148"/>
      <c r="BK59" s="146"/>
      <c r="BL59" s="147"/>
      <c r="BM59" s="147"/>
      <c r="BN59" s="148"/>
      <c r="BO59" s="146"/>
      <c r="BP59" s="147"/>
      <c r="BQ59" s="147"/>
      <c r="BR59" s="148"/>
      <c r="BS59" s="146"/>
      <c r="BT59" s="147"/>
      <c r="BU59" s="147"/>
      <c r="BV59" s="147"/>
      <c r="BW59" s="148"/>
      <c r="BX59" s="146"/>
      <c r="BY59" s="147"/>
      <c r="BZ59" s="147"/>
      <c r="CA59" s="148"/>
      <c r="CB59" s="146"/>
      <c r="CC59" s="147"/>
      <c r="CD59" s="147"/>
      <c r="CE59" s="148"/>
      <c r="CF59" s="146">
        <v>2</v>
      </c>
      <c r="CG59" s="147"/>
      <c r="CH59" s="147"/>
      <c r="CI59" s="148"/>
      <c r="CJ59" s="146"/>
      <c r="CK59" s="147"/>
      <c r="CL59" s="147"/>
      <c r="CM59" s="148"/>
      <c r="CN59" s="135">
        <v>1811</v>
      </c>
      <c r="CO59" s="136"/>
      <c r="CP59" s="136"/>
      <c r="CQ59" s="137"/>
      <c r="CR59" s="146">
        <v>84</v>
      </c>
      <c r="CS59" s="147"/>
      <c r="CT59" s="147"/>
      <c r="CU59" s="147"/>
      <c r="CV59" s="148"/>
      <c r="CW59" s="146"/>
      <c r="CX59" s="147"/>
      <c r="CY59" s="147"/>
      <c r="CZ59" s="147"/>
      <c r="DA59" s="148"/>
      <c r="DB59" s="146"/>
      <c r="DC59" s="147"/>
      <c r="DD59" s="147"/>
      <c r="DE59" s="147"/>
      <c r="DF59" s="148"/>
      <c r="DG59" s="135">
        <f t="shared" si="2"/>
        <v>1897</v>
      </c>
      <c r="DH59" s="136"/>
      <c r="DI59" s="136"/>
      <c r="DJ59" s="136"/>
      <c r="DK59" s="137"/>
      <c r="DL59" s="146"/>
      <c r="DM59" s="147"/>
      <c r="DN59" s="147"/>
      <c r="DO59" s="148"/>
      <c r="DP59" s="146"/>
      <c r="DQ59" s="147"/>
      <c r="DR59" s="147"/>
      <c r="DS59" s="148"/>
      <c r="DT59" s="135">
        <f>CF59+CN59+CR59</f>
        <v>1897</v>
      </c>
      <c r="DU59" s="136"/>
      <c r="DV59" s="136"/>
      <c r="DW59" s="136"/>
      <c r="DX59" s="137"/>
      <c r="DY59" s="143" t="s">
        <v>579</v>
      </c>
      <c r="DZ59" s="144"/>
      <c r="EA59" s="144"/>
      <c r="EB59" s="144"/>
      <c r="EC59" s="145"/>
      <c r="ED59" s="143" t="s">
        <v>580</v>
      </c>
      <c r="EE59" s="144"/>
      <c r="EF59" s="144"/>
      <c r="EG59" s="144"/>
      <c r="EH59" s="145"/>
      <c r="EI59" s="143" t="s">
        <v>580</v>
      </c>
      <c r="EJ59" s="144"/>
      <c r="EK59" s="144"/>
      <c r="EL59" s="144"/>
      <c r="EM59" s="145"/>
      <c r="EN59" s="132">
        <v>1.017</v>
      </c>
      <c r="EO59" s="133"/>
      <c r="EP59" s="133"/>
      <c r="EQ59" s="134"/>
      <c r="ER59" s="135">
        <v>0.44</v>
      </c>
      <c r="ES59" s="136"/>
      <c r="ET59" s="136"/>
      <c r="EU59" s="136"/>
      <c r="EV59" s="136"/>
      <c r="EW59" s="136"/>
      <c r="EX59" s="136"/>
      <c r="EY59" s="137"/>
      <c r="EZ59" s="143" t="s">
        <v>445</v>
      </c>
      <c r="FA59" s="144"/>
      <c r="FB59" s="144"/>
      <c r="FC59" s="144"/>
      <c r="FD59" s="144"/>
      <c r="FE59" s="145"/>
      <c r="FF59" s="131"/>
      <c r="FG59" s="131"/>
      <c r="FH59" s="131"/>
      <c r="FI59" s="96"/>
      <c r="FJ59" s="96"/>
      <c r="FK59" s="97"/>
      <c r="FL59" s="135">
        <f t="shared" si="0"/>
        <v>0.44747999999999993</v>
      </c>
      <c r="FM59" s="136"/>
      <c r="FN59" s="137"/>
    </row>
    <row r="60" spans="1:170" s="83" customFormat="1" ht="63" customHeight="1">
      <c r="A60" s="149" t="s">
        <v>422</v>
      </c>
      <c r="B60" s="150"/>
      <c r="C60" s="150"/>
      <c r="D60" s="151"/>
      <c r="E60" s="200"/>
      <c r="F60" s="201"/>
      <c r="G60" s="201"/>
      <c r="H60" s="201"/>
      <c r="I60" s="201"/>
      <c r="J60" s="86"/>
      <c r="K60" s="87"/>
      <c r="L60" s="146" t="s">
        <v>430</v>
      </c>
      <c r="M60" s="147"/>
      <c r="N60" s="147"/>
      <c r="O60" s="147"/>
      <c r="P60" s="147"/>
      <c r="Q60" s="148"/>
      <c r="R60" s="88"/>
      <c r="S60" s="89"/>
      <c r="T60" s="89"/>
      <c r="U60" s="89"/>
      <c r="V60" s="90"/>
      <c r="W60" s="91"/>
      <c r="X60" s="92"/>
      <c r="Y60" s="92"/>
      <c r="Z60" s="92"/>
      <c r="AA60" s="93"/>
      <c r="AB60" s="146" t="s">
        <v>641</v>
      </c>
      <c r="AC60" s="147"/>
      <c r="AD60" s="147"/>
      <c r="AE60" s="147"/>
      <c r="AF60" s="148"/>
      <c r="AG60" s="146">
        <v>1</v>
      </c>
      <c r="AH60" s="147"/>
      <c r="AI60" s="147"/>
      <c r="AJ60" s="147"/>
      <c r="AK60" s="148"/>
      <c r="AL60" s="146">
        <v>1</v>
      </c>
      <c r="AM60" s="147"/>
      <c r="AN60" s="147"/>
      <c r="AO60" s="147"/>
      <c r="AP60" s="148"/>
      <c r="AQ60" s="91"/>
      <c r="AR60" s="92"/>
      <c r="AS60" s="92"/>
      <c r="AT60" s="93"/>
      <c r="AU60" s="91"/>
      <c r="AV60" s="92"/>
      <c r="AW60" s="92"/>
      <c r="AX60" s="93"/>
      <c r="AY60" s="91"/>
      <c r="AZ60" s="92"/>
      <c r="BA60" s="92"/>
      <c r="BB60" s="93"/>
      <c r="BC60" s="91"/>
      <c r="BD60" s="92"/>
      <c r="BE60" s="92"/>
      <c r="BF60" s="93"/>
      <c r="BG60" s="91"/>
      <c r="BH60" s="92"/>
      <c r="BI60" s="92"/>
      <c r="BJ60" s="93"/>
      <c r="BK60" s="91"/>
      <c r="BL60" s="92"/>
      <c r="BM60" s="92"/>
      <c r="BN60" s="93"/>
      <c r="BO60" s="91"/>
      <c r="BP60" s="92"/>
      <c r="BQ60" s="92"/>
      <c r="BR60" s="93"/>
      <c r="BS60" s="91"/>
      <c r="BT60" s="92"/>
      <c r="BU60" s="92"/>
      <c r="BV60" s="92"/>
      <c r="BW60" s="93"/>
      <c r="BX60" s="91"/>
      <c r="BY60" s="92"/>
      <c r="BZ60" s="92"/>
      <c r="CA60" s="93"/>
      <c r="CB60" s="91"/>
      <c r="CC60" s="92"/>
      <c r="CD60" s="92"/>
      <c r="CE60" s="93"/>
      <c r="CF60" s="146">
        <v>1</v>
      </c>
      <c r="CG60" s="147"/>
      <c r="CH60" s="147"/>
      <c r="CI60" s="148"/>
      <c r="CJ60" s="91"/>
      <c r="CK60" s="92"/>
      <c r="CL60" s="92"/>
      <c r="CM60" s="93"/>
      <c r="CN60" s="135">
        <v>141</v>
      </c>
      <c r="CO60" s="136"/>
      <c r="CP60" s="136"/>
      <c r="CQ60" s="137"/>
      <c r="CR60" s="146">
        <v>65</v>
      </c>
      <c r="CS60" s="147"/>
      <c r="CT60" s="147"/>
      <c r="CU60" s="147"/>
      <c r="CV60" s="148"/>
      <c r="CW60" s="91"/>
      <c r="CX60" s="92"/>
      <c r="CY60" s="92"/>
      <c r="CZ60" s="92"/>
      <c r="DA60" s="93"/>
      <c r="DB60" s="91"/>
      <c r="DC60" s="92"/>
      <c r="DD60" s="92"/>
      <c r="DE60" s="92"/>
      <c r="DF60" s="93"/>
      <c r="DG60" s="135">
        <f t="shared" si="2"/>
        <v>207</v>
      </c>
      <c r="DH60" s="136"/>
      <c r="DI60" s="136"/>
      <c r="DJ60" s="136"/>
      <c r="DK60" s="137"/>
      <c r="DL60" s="91"/>
      <c r="DM60" s="92"/>
      <c r="DN60" s="92"/>
      <c r="DO60" s="93"/>
      <c r="DP60" s="91"/>
      <c r="DQ60" s="92"/>
      <c r="DR60" s="92"/>
      <c r="DS60" s="93"/>
      <c r="DT60" s="135">
        <f>DG60+DO60</f>
        <v>207</v>
      </c>
      <c r="DU60" s="136"/>
      <c r="DV60" s="136"/>
      <c r="DW60" s="136"/>
      <c r="DX60" s="137"/>
      <c r="DY60" s="143" t="s">
        <v>581</v>
      </c>
      <c r="DZ60" s="144"/>
      <c r="EA60" s="144"/>
      <c r="EB60" s="144"/>
      <c r="EC60" s="145"/>
      <c r="ED60" s="143" t="s">
        <v>582</v>
      </c>
      <c r="EE60" s="144"/>
      <c r="EF60" s="144"/>
      <c r="EG60" s="144"/>
      <c r="EH60" s="145"/>
      <c r="EI60" s="143" t="s">
        <v>582</v>
      </c>
      <c r="EJ60" s="144"/>
      <c r="EK60" s="144"/>
      <c r="EL60" s="144"/>
      <c r="EM60" s="145"/>
      <c r="EN60" s="132">
        <v>0.221</v>
      </c>
      <c r="EO60" s="133"/>
      <c r="EP60" s="133"/>
      <c r="EQ60" s="134"/>
      <c r="ER60" s="135">
        <v>0.18</v>
      </c>
      <c r="ES60" s="136"/>
      <c r="ET60" s="136"/>
      <c r="EU60" s="136"/>
      <c r="EV60" s="136"/>
      <c r="EW60" s="136"/>
      <c r="EX60" s="136"/>
      <c r="EY60" s="137"/>
      <c r="EZ60" s="143" t="s">
        <v>445</v>
      </c>
      <c r="FA60" s="144"/>
      <c r="FB60" s="144"/>
      <c r="FC60" s="144"/>
      <c r="FD60" s="144"/>
      <c r="FE60" s="145"/>
      <c r="FF60" s="131"/>
      <c r="FG60" s="131"/>
      <c r="FH60" s="131"/>
      <c r="FI60" s="94"/>
      <c r="FJ60" s="94"/>
      <c r="FK60" s="95"/>
      <c r="FL60" s="135">
        <f t="shared" si="0"/>
        <v>0.039779999999999996</v>
      </c>
      <c r="FM60" s="136"/>
      <c r="FN60" s="137"/>
    </row>
    <row r="61" spans="1:170" s="83" customFormat="1" ht="63" customHeight="1">
      <c r="A61" s="149" t="s">
        <v>423</v>
      </c>
      <c r="B61" s="150"/>
      <c r="C61" s="150"/>
      <c r="D61" s="151"/>
      <c r="E61" s="200"/>
      <c r="F61" s="201"/>
      <c r="G61" s="201"/>
      <c r="H61" s="201"/>
      <c r="I61" s="201"/>
      <c r="J61" s="86"/>
      <c r="K61" s="87"/>
      <c r="L61" s="146" t="s">
        <v>503</v>
      </c>
      <c r="M61" s="147"/>
      <c r="N61" s="147"/>
      <c r="O61" s="147"/>
      <c r="P61" s="147"/>
      <c r="Q61" s="148"/>
      <c r="R61" s="88"/>
      <c r="S61" s="89"/>
      <c r="T61" s="89"/>
      <c r="U61" s="89"/>
      <c r="V61" s="90"/>
      <c r="W61" s="91"/>
      <c r="X61" s="92"/>
      <c r="Y61" s="92"/>
      <c r="Z61" s="92"/>
      <c r="AA61" s="93"/>
      <c r="AB61" s="146" t="s">
        <v>583</v>
      </c>
      <c r="AC61" s="147"/>
      <c r="AD61" s="147"/>
      <c r="AE61" s="147"/>
      <c r="AF61" s="148"/>
      <c r="AG61" s="146">
        <v>1</v>
      </c>
      <c r="AH61" s="147"/>
      <c r="AI61" s="147"/>
      <c r="AJ61" s="147"/>
      <c r="AK61" s="148"/>
      <c r="AL61" s="146">
        <v>1</v>
      </c>
      <c r="AM61" s="147"/>
      <c r="AN61" s="147"/>
      <c r="AO61" s="147"/>
      <c r="AP61" s="148"/>
      <c r="AQ61" s="91"/>
      <c r="AR61" s="92"/>
      <c r="AS61" s="92"/>
      <c r="AT61" s="93"/>
      <c r="AU61" s="91"/>
      <c r="AV61" s="92"/>
      <c r="AW61" s="92"/>
      <c r="AX61" s="93"/>
      <c r="AY61" s="91"/>
      <c r="AZ61" s="92"/>
      <c r="BA61" s="92"/>
      <c r="BB61" s="93"/>
      <c r="BC61" s="91"/>
      <c r="BD61" s="92"/>
      <c r="BE61" s="92"/>
      <c r="BF61" s="93"/>
      <c r="BG61" s="91"/>
      <c r="BH61" s="92"/>
      <c r="BI61" s="92"/>
      <c r="BJ61" s="93"/>
      <c r="BK61" s="91"/>
      <c r="BL61" s="92"/>
      <c r="BM61" s="92"/>
      <c r="BN61" s="93"/>
      <c r="BO61" s="91"/>
      <c r="BP61" s="92"/>
      <c r="BQ61" s="92"/>
      <c r="BR61" s="93"/>
      <c r="BS61" s="91"/>
      <c r="BT61" s="92"/>
      <c r="BU61" s="92"/>
      <c r="BV61" s="92"/>
      <c r="BW61" s="93"/>
      <c r="BX61" s="91"/>
      <c r="BY61" s="92"/>
      <c r="BZ61" s="92"/>
      <c r="CA61" s="93"/>
      <c r="CB61" s="91"/>
      <c r="CC61" s="92"/>
      <c r="CD61" s="92"/>
      <c r="CE61" s="93"/>
      <c r="CF61" s="146">
        <v>0</v>
      </c>
      <c r="CG61" s="147"/>
      <c r="CH61" s="147"/>
      <c r="CI61" s="148"/>
      <c r="CJ61" s="91"/>
      <c r="CK61" s="92"/>
      <c r="CL61" s="92"/>
      <c r="CM61" s="93"/>
      <c r="CN61" s="135">
        <v>2206</v>
      </c>
      <c r="CO61" s="136"/>
      <c r="CP61" s="136"/>
      <c r="CQ61" s="137"/>
      <c r="CR61" s="146">
        <v>85</v>
      </c>
      <c r="CS61" s="147"/>
      <c r="CT61" s="147"/>
      <c r="CU61" s="147"/>
      <c r="CV61" s="148"/>
      <c r="CW61" s="91"/>
      <c r="CX61" s="92"/>
      <c r="CY61" s="92"/>
      <c r="CZ61" s="92"/>
      <c r="DA61" s="93"/>
      <c r="DB61" s="91"/>
      <c r="DC61" s="92"/>
      <c r="DD61" s="92"/>
      <c r="DE61" s="92"/>
      <c r="DF61" s="93"/>
      <c r="DG61" s="135">
        <f t="shared" si="2"/>
        <v>2291</v>
      </c>
      <c r="DH61" s="136"/>
      <c r="DI61" s="136"/>
      <c r="DJ61" s="136"/>
      <c r="DK61" s="137"/>
      <c r="DL61" s="91"/>
      <c r="DM61" s="92"/>
      <c r="DN61" s="92"/>
      <c r="DO61" s="93"/>
      <c r="DP61" s="91"/>
      <c r="DQ61" s="92"/>
      <c r="DR61" s="92"/>
      <c r="DS61" s="93"/>
      <c r="DT61" s="135">
        <f>DG61+DO61</f>
        <v>2291</v>
      </c>
      <c r="DU61" s="136"/>
      <c r="DV61" s="136"/>
      <c r="DW61" s="136"/>
      <c r="DX61" s="137"/>
      <c r="DY61" s="143" t="s">
        <v>584</v>
      </c>
      <c r="DZ61" s="144"/>
      <c r="EA61" s="144"/>
      <c r="EB61" s="144"/>
      <c r="EC61" s="145"/>
      <c r="ED61" s="143" t="s">
        <v>585</v>
      </c>
      <c r="EE61" s="144"/>
      <c r="EF61" s="144"/>
      <c r="EG61" s="144"/>
      <c r="EH61" s="145"/>
      <c r="EI61" s="143" t="s">
        <v>585</v>
      </c>
      <c r="EJ61" s="144"/>
      <c r="EK61" s="144"/>
      <c r="EL61" s="144"/>
      <c r="EM61" s="145"/>
      <c r="EN61" s="132">
        <v>0.901</v>
      </c>
      <c r="EO61" s="133"/>
      <c r="EP61" s="133"/>
      <c r="EQ61" s="134"/>
      <c r="ER61" s="135">
        <v>0.59</v>
      </c>
      <c r="ES61" s="136"/>
      <c r="ET61" s="136"/>
      <c r="EU61" s="136"/>
      <c r="EV61" s="136"/>
      <c r="EW61" s="136"/>
      <c r="EX61" s="136"/>
      <c r="EY61" s="137"/>
      <c r="EZ61" s="143" t="s">
        <v>445</v>
      </c>
      <c r="FA61" s="144"/>
      <c r="FB61" s="144"/>
      <c r="FC61" s="144"/>
      <c r="FD61" s="144"/>
      <c r="FE61" s="145"/>
      <c r="FF61" s="131"/>
      <c r="FG61" s="131"/>
      <c r="FH61" s="131"/>
      <c r="FI61" s="94"/>
      <c r="FJ61" s="94"/>
      <c r="FK61" s="95"/>
      <c r="FL61" s="135">
        <f t="shared" si="0"/>
        <v>0.53159</v>
      </c>
      <c r="FM61" s="136"/>
      <c r="FN61" s="137"/>
    </row>
    <row r="62" spans="1:170" s="83" customFormat="1" ht="63" customHeight="1">
      <c r="A62" s="149" t="s">
        <v>424</v>
      </c>
      <c r="B62" s="150"/>
      <c r="C62" s="150"/>
      <c r="D62" s="151"/>
      <c r="E62" s="200"/>
      <c r="F62" s="201"/>
      <c r="G62" s="201"/>
      <c r="H62" s="201"/>
      <c r="I62" s="201"/>
      <c r="J62" s="86"/>
      <c r="K62" s="87"/>
      <c r="L62" s="146" t="s">
        <v>383</v>
      </c>
      <c r="M62" s="147"/>
      <c r="N62" s="147"/>
      <c r="O62" s="147"/>
      <c r="P62" s="147"/>
      <c r="Q62" s="148"/>
      <c r="R62" s="152"/>
      <c r="S62" s="153"/>
      <c r="T62" s="153"/>
      <c r="U62" s="153"/>
      <c r="V62" s="154"/>
      <c r="W62" s="146"/>
      <c r="X62" s="147"/>
      <c r="Y62" s="147"/>
      <c r="Z62" s="147"/>
      <c r="AA62" s="148"/>
      <c r="AB62" s="146" t="s">
        <v>643</v>
      </c>
      <c r="AC62" s="147"/>
      <c r="AD62" s="147"/>
      <c r="AE62" s="147"/>
      <c r="AF62" s="148"/>
      <c r="AG62" s="146">
        <v>1</v>
      </c>
      <c r="AH62" s="147"/>
      <c r="AI62" s="147"/>
      <c r="AJ62" s="147"/>
      <c r="AK62" s="148"/>
      <c r="AL62" s="146">
        <v>1</v>
      </c>
      <c r="AM62" s="147"/>
      <c r="AN62" s="147"/>
      <c r="AO62" s="147"/>
      <c r="AP62" s="148"/>
      <c r="AQ62" s="146"/>
      <c r="AR62" s="147"/>
      <c r="AS62" s="147"/>
      <c r="AT62" s="148"/>
      <c r="AU62" s="146"/>
      <c r="AV62" s="147"/>
      <c r="AW62" s="147"/>
      <c r="AX62" s="148"/>
      <c r="AY62" s="146"/>
      <c r="AZ62" s="147"/>
      <c r="BA62" s="147"/>
      <c r="BB62" s="148"/>
      <c r="BC62" s="146"/>
      <c r="BD62" s="147"/>
      <c r="BE62" s="147"/>
      <c r="BF62" s="148"/>
      <c r="BG62" s="146"/>
      <c r="BH62" s="147"/>
      <c r="BI62" s="147"/>
      <c r="BJ62" s="148"/>
      <c r="BK62" s="146"/>
      <c r="BL62" s="147"/>
      <c r="BM62" s="147"/>
      <c r="BN62" s="148"/>
      <c r="BO62" s="146"/>
      <c r="BP62" s="147"/>
      <c r="BQ62" s="147"/>
      <c r="BR62" s="148"/>
      <c r="BS62" s="146"/>
      <c r="BT62" s="147"/>
      <c r="BU62" s="147"/>
      <c r="BV62" s="147"/>
      <c r="BW62" s="148"/>
      <c r="BX62" s="146"/>
      <c r="BY62" s="147"/>
      <c r="BZ62" s="147"/>
      <c r="CA62" s="148"/>
      <c r="CB62" s="146"/>
      <c r="CC62" s="147"/>
      <c r="CD62" s="147"/>
      <c r="CE62" s="148"/>
      <c r="CF62" s="146">
        <v>2</v>
      </c>
      <c r="CG62" s="147"/>
      <c r="CH62" s="147"/>
      <c r="CI62" s="148"/>
      <c r="CJ62" s="146"/>
      <c r="CK62" s="147"/>
      <c r="CL62" s="147"/>
      <c r="CM62" s="148"/>
      <c r="CN62" s="135">
        <v>1562</v>
      </c>
      <c r="CO62" s="136"/>
      <c r="CP62" s="136"/>
      <c r="CQ62" s="137"/>
      <c r="CR62" s="146">
        <v>84</v>
      </c>
      <c r="CS62" s="147"/>
      <c r="CT62" s="147"/>
      <c r="CU62" s="147"/>
      <c r="CV62" s="148"/>
      <c r="CW62" s="146"/>
      <c r="CX62" s="147"/>
      <c r="CY62" s="147"/>
      <c r="CZ62" s="147"/>
      <c r="DA62" s="148"/>
      <c r="DB62" s="146"/>
      <c r="DC62" s="147"/>
      <c r="DD62" s="147"/>
      <c r="DE62" s="147"/>
      <c r="DF62" s="148"/>
      <c r="DG62" s="135">
        <f t="shared" si="2"/>
        <v>1648</v>
      </c>
      <c r="DH62" s="136"/>
      <c r="DI62" s="136"/>
      <c r="DJ62" s="136"/>
      <c r="DK62" s="137"/>
      <c r="DL62" s="146"/>
      <c r="DM62" s="147"/>
      <c r="DN62" s="147"/>
      <c r="DO62" s="148"/>
      <c r="DP62" s="146"/>
      <c r="DQ62" s="147"/>
      <c r="DR62" s="147"/>
      <c r="DS62" s="148"/>
      <c r="DT62" s="135">
        <f>CF62+CN62+CR62</f>
        <v>1648</v>
      </c>
      <c r="DU62" s="136"/>
      <c r="DV62" s="136"/>
      <c r="DW62" s="136"/>
      <c r="DX62" s="137"/>
      <c r="DY62" s="143" t="s">
        <v>586</v>
      </c>
      <c r="DZ62" s="144"/>
      <c r="EA62" s="144"/>
      <c r="EB62" s="144"/>
      <c r="EC62" s="145"/>
      <c r="ED62" s="143" t="s">
        <v>587</v>
      </c>
      <c r="EE62" s="144"/>
      <c r="EF62" s="144"/>
      <c r="EG62" s="144"/>
      <c r="EH62" s="145"/>
      <c r="EI62" s="143" t="s">
        <v>587</v>
      </c>
      <c r="EJ62" s="144"/>
      <c r="EK62" s="144"/>
      <c r="EL62" s="144"/>
      <c r="EM62" s="145"/>
      <c r="EN62" s="132">
        <v>0.391</v>
      </c>
      <c r="EO62" s="133"/>
      <c r="EP62" s="133"/>
      <c r="EQ62" s="134"/>
      <c r="ER62" s="135">
        <v>0.69</v>
      </c>
      <c r="ES62" s="136"/>
      <c r="ET62" s="136"/>
      <c r="EU62" s="136"/>
      <c r="EV62" s="136"/>
      <c r="EW62" s="136"/>
      <c r="EX62" s="136"/>
      <c r="EY62" s="137"/>
      <c r="EZ62" s="143" t="s">
        <v>445</v>
      </c>
      <c r="FA62" s="144"/>
      <c r="FB62" s="144"/>
      <c r="FC62" s="144"/>
      <c r="FD62" s="144"/>
      <c r="FE62" s="145"/>
      <c r="FF62" s="131"/>
      <c r="FG62" s="131"/>
      <c r="FH62" s="131"/>
      <c r="FI62" s="96"/>
      <c r="FJ62" s="96"/>
      <c r="FK62" s="97"/>
      <c r="FL62" s="135">
        <f t="shared" si="0"/>
        <v>0.26979</v>
      </c>
      <c r="FM62" s="136"/>
      <c r="FN62" s="137"/>
    </row>
    <row r="63" spans="1:170" s="83" customFormat="1" ht="57" customHeight="1">
      <c r="A63" s="149" t="s">
        <v>425</v>
      </c>
      <c r="B63" s="150"/>
      <c r="C63" s="150"/>
      <c r="D63" s="151"/>
      <c r="E63" s="200"/>
      <c r="F63" s="201"/>
      <c r="G63" s="201"/>
      <c r="H63" s="201"/>
      <c r="I63" s="201"/>
      <c r="J63" s="86"/>
      <c r="K63" s="87"/>
      <c r="L63" s="146" t="s">
        <v>588</v>
      </c>
      <c r="M63" s="147"/>
      <c r="N63" s="147"/>
      <c r="O63" s="147"/>
      <c r="P63" s="147"/>
      <c r="Q63" s="148"/>
      <c r="R63" s="88"/>
      <c r="S63" s="89"/>
      <c r="T63" s="89"/>
      <c r="U63" s="89"/>
      <c r="V63" s="90"/>
      <c r="W63" s="91"/>
      <c r="X63" s="92"/>
      <c r="Y63" s="92"/>
      <c r="Z63" s="92"/>
      <c r="AA63" s="93"/>
      <c r="AB63" s="146" t="s">
        <v>589</v>
      </c>
      <c r="AC63" s="147"/>
      <c r="AD63" s="147"/>
      <c r="AE63" s="147"/>
      <c r="AF63" s="148"/>
      <c r="AG63" s="146">
        <v>1</v>
      </c>
      <c r="AH63" s="147"/>
      <c r="AI63" s="147"/>
      <c r="AJ63" s="147"/>
      <c r="AK63" s="148"/>
      <c r="AL63" s="146">
        <v>1</v>
      </c>
      <c r="AM63" s="147"/>
      <c r="AN63" s="147"/>
      <c r="AO63" s="147"/>
      <c r="AP63" s="148"/>
      <c r="AQ63" s="91"/>
      <c r="AR63" s="92"/>
      <c r="AS63" s="92"/>
      <c r="AT63" s="93"/>
      <c r="AU63" s="91"/>
      <c r="AV63" s="92"/>
      <c r="AW63" s="92"/>
      <c r="AX63" s="93"/>
      <c r="AY63" s="91"/>
      <c r="AZ63" s="92"/>
      <c r="BA63" s="92"/>
      <c r="BB63" s="93"/>
      <c r="BC63" s="91"/>
      <c r="BD63" s="92"/>
      <c r="BE63" s="92"/>
      <c r="BF63" s="93"/>
      <c r="BG63" s="91"/>
      <c r="BH63" s="92"/>
      <c r="BI63" s="92"/>
      <c r="BJ63" s="93"/>
      <c r="BK63" s="91"/>
      <c r="BL63" s="92"/>
      <c r="BM63" s="92"/>
      <c r="BN63" s="93"/>
      <c r="BO63" s="91"/>
      <c r="BP63" s="92"/>
      <c r="BQ63" s="92"/>
      <c r="BR63" s="93"/>
      <c r="BS63" s="91"/>
      <c r="BT63" s="92"/>
      <c r="BU63" s="92"/>
      <c r="BV63" s="92"/>
      <c r="BW63" s="93"/>
      <c r="BX63" s="91"/>
      <c r="BY63" s="92"/>
      <c r="BZ63" s="92"/>
      <c r="CA63" s="93"/>
      <c r="CB63" s="91"/>
      <c r="CC63" s="92"/>
      <c r="CD63" s="92"/>
      <c r="CE63" s="93"/>
      <c r="CF63" s="146">
        <f>2+1+2</f>
        <v>5</v>
      </c>
      <c r="CG63" s="147"/>
      <c r="CH63" s="147"/>
      <c r="CI63" s="148"/>
      <c r="CJ63" s="91"/>
      <c r="CK63" s="92"/>
      <c r="CL63" s="92"/>
      <c r="CM63" s="93"/>
      <c r="CN63" s="135">
        <f>1126+1126+2301</f>
        <v>4553</v>
      </c>
      <c r="CO63" s="136"/>
      <c r="CP63" s="136"/>
      <c r="CQ63" s="137"/>
      <c r="CR63" s="135">
        <f>39+42+107</f>
        <v>188</v>
      </c>
      <c r="CS63" s="136"/>
      <c r="CT63" s="136"/>
      <c r="CU63" s="136"/>
      <c r="CV63" s="137"/>
      <c r="CW63" s="146"/>
      <c r="CX63" s="147"/>
      <c r="CY63" s="147"/>
      <c r="CZ63" s="147"/>
      <c r="DA63" s="148"/>
      <c r="DB63" s="91"/>
      <c r="DC63" s="92"/>
      <c r="DD63" s="92"/>
      <c r="DE63" s="92"/>
      <c r="DF63" s="93"/>
      <c r="DG63" s="135">
        <f>CF63+CN63+CR63+CW63</f>
        <v>4746</v>
      </c>
      <c r="DH63" s="136"/>
      <c r="DI63" s="136"/>
      <c r="DJ63" s="136"/>
      <c r="DK63" s="137"/>
      <c r="DL63" s="91"/>
      <c r="DM63" s="92"/>
      <c r="DN63" s="92"/>
      <c r="DO63" s="93"/>
      <c r="DP63" s="91"/>
      <c r="DQ63" s="92"/>
      <c r="DR63" s="92"/>
      <c r="DS63" s="93"/>
      <c r="DT63" s="135">
        <f>DG63+DN63</f>
        <v>4746</v>
      </c>
      <c r="DU63" s="136"/>
      <c r="DV63" s="136"/>
      <c r="DW63" s="136"/>
      <c r="DX63" s="137"/>
      <c r="DY63" s="143" t="s">
        <v>590</v>
      </c>
      <c r="DZ63" s="144"/>
      <c r="EA63" s="144"/>
      <c r="EB63" s="144"/>
      <c r="EC63" s="145"/>
      <c r="ED63" s="143" t="s">
        <v>591</v>
      </c>
      <c r="EE63" s="144"/>
      <c r="EF63" s="144"/>
      <c r="EG63" s="144"/>
      <c r="EH63" s="145"/>
      <c r="EI63" s="143" t="s">
        <v>591</v>
      </c>
      <c r="EJ63" s="144"/>
      <c r="EK63" s="144"/>
      <c r="EL63" s="144"/>
      <c r="EM63" s="145"/>
      <c r="EN63" s="132">
        <v>1.017</v>
      </c>
      <c r="EO63" s="133"/>
      <c r="EP63" s="133"/>
      <c r="EQ63" s="134"/>
      <c r="ER63" s="135">
        <f>0.67+0.64+0.25</f>
        <v>1.56</v>
      </c>
      <c r="ES63" s="136"/>
      <c r="ET63" s="136"/>
      <c r="EU63" s="136"/>
      <c r="EV63" s="136"/>
      <c r="EW63" s="136"/>
      <c r="EX63" s="136"/>
      <c r="EY63" s="137"/>
      <c r="EZ63" s="143" t="s">
        <v>445</v>
      </c>
      <c r="FA63" s="144"/>
      <c r="FB63" s="144"/>
      <c r="FC63" s="144"/>
      <c r="FD63" s="144"/>
      <c r="FE63" s="145"/>
      <c r="FF63" s="131"/>
      <c r="FG63" s="131"/>
      <c r="FH63" s="131"/>
      <c r="FI63" s="94"/>
      <c r="FJ63" s="94"/>
      <c r="FK63" s="95"/>
      <c r="FL63" s="135">
        <f t="shared" si="0"/>
        <v>1.58652</v>
      </c>
      <c r="FM63" s="136"/>
      <c r="FN63" s="137"/>
    </row>
    <row r="64" spans="1:170" s="83" customFormat="1" ht="60.75" customHeight="1">
      <c r="A64" s="149" t="s">
        <v>426</v>
      </c>
      <c r="B64" s="150"/>
      <c r="C64" s="150"/>
      <c r="D64" s="151"/>
      <c r="E64" s="200"/>
      <c r="F64" s="201"/>
      <c r="G64" s="201"/>
      <c r="H64" s="201"/>
      <c r="I64" s="201"/>
      <c r="J64" s="86"/>
      <c r="K64" s="87"/>
      <c r="L64" s="146" t="s">
        <v>380</v>
      </c>
      <c r="M64" s="147"/>
      <c r="N64" s="147"/>
      <c r="O64" s="147"/>
      <c r="P64" s="147"/>
      <c r="Q64" s="148"/>
      <c r="R64" s="88"/>
      <c r="S64" s="89"/>
      <c r="T64" s="89"/>
      <c r="U64" s="89"/>
      <c r="V64" s="90"/>
      <c r="W64" s="91"/>
      <c r="X64" s="92"/>
      <c r="Y64" s="92"/>
      <c r="Z64" s="92"/>
      <c r="AA64" s="93"/>
      <c r="AB64" s="146" t="s">
        <v>592</v>
      </c>
      <c r="AC64" s="147"/>
      <c r="AD64" s="147"/>
      <c r="AE64" s="147"/>
      <c r="AF64" s="148"/>
      <c r="AG64" s="146">
        <v>1</v>
      </c>
      <c r="AH64" s="147"/>
      <c r="AI64" s="147"/>
      <c r="AJ64" s="147"/>
      <c r="AK64" s="148"/>
      <c r="AL64" s="146">
        <v>1</v>
      </c>
      <c r="AM64" s="147"/>
      <c r="AN64" s="147"/>
      <c r="AO64" s="147"/>
      <c r="AP64" s="148"/>
      <c r="AQ64" s="91"/>
      <c r="AR64" s="92"/>
      <c r="AS64" s="92"/>
      <c r="AT64" s="93"/>
      <c r="AU64" s="91"/>
      <c r="AV64" s="92"/>
      <c r="AW64" s="92"/>
      <c r="AX64" s="93"/>
      <c r="AY64" s="91"/>
      <c r="AZ64" s="92"/>
      <c r="BA64" s="92"/>
      <c r="BB64" s="93"/>
      <c r="BC64" s="91"/>
      <c r="BD64" s="92"/>
      <c r="BE64" s="92"/>
      <c r="BF64" s="93"/>
      <c r="BG64" s="91"/>
      <c r="BH64" s="92"/>
      <c r="BI64" s="92"/>
      <c r="BJ64" s="93"/>
      <c r="BK64" s="91"/>
      <c r="BL64" s="92"/>
      <c r="BM64" s="92"/>
      <c r="BN64" s="93"/>
      <c r="BO64" s="91"/>
      <c r="BP64" s="92"/>
      <c r="BQ64" s="92"/>
      <c r="BR64" s="93"/>
      <c r="BS64" s="91"/>
      <c r="BT64" s="92"/>
      <c r="BU64" s="92"/>
      <c r="BV64" s="92"/>
      <c r="BW64" s="93"/>
      <c r="BX64" s="91"/>
      <c r="BY64" s="92"/>
      <c r="BZ64" s="92"/>
      <c r="CA64" s="93"/>
      <c r="CB64" s="91"/>
      <c r="CC64" s="92"/>
      <c r="CD64" s="92"/>
      <c r="CE64" s="93"/>
      <c r="CF64" s="146">
        <v>3</v>
      </c>
      <c r="CG64" s="147"/>
      <c r="CH64" s="147"/>
      <c r="CI64" s="148"/>
      <c r="CJ64" s="91"/>
      <c r="CK64" s="92"/>
      <c r="CL64" s="92"/>
      <c r="CM64" s="93"/>
      <c r="CN64" s="135">
        <v>2011</v>
      </c>
      <c r="CO64" s="136"/>
      <c r="CP64" s="136"/>
      <c r="CQ64" s="137"/>
      <c r="CR64" s="146">
        <v>56</v>
      </c>
      <c r="CS64" s="147"/>
      <c r="CT64" s="147"/>
      <c r="CU64" s="147"/>
      <c r="CV64" s="148"/>
      <c r="CW64" s="91"/>
      <c r="CX64" s="92"/>
      <c r="CY64" s="92"/>
      <c r="CZ64" s="92"/>
      <c r="DA64" s="93"/>
      <c r="DB64" s="91"/>
      <c r="DC64" s="92"/>
      <c r="DD64" s="92"/>
      <c r="DE64" s="92"/>
      <c r="DF64" s="93"/>
      <c r="DG64" s="135">
        <f>CF64+CN64+CR64</f>
        <v>2070</v>
      </c>
      <c r="DH64" s="136"/>
      <c r="DI64" s="136"/>
      <c r="DJ64" s="136"/>
      <c r="DK64" s="137"/>
      <c r="DL64" s="91"/>
      <c r="DM64" s="92"/>
      <c r="DN64" s="92"/>
      <c r="DO64" s="93"/>
      <c r="DP64" s="91"/>
      <c r="DQ64" s="92"/>
      <c r="DR64" s="92"/>
      <c r="DS64" s="93"/>
      <c r="DT64" s="135">
        <v>2160</v>
      </c>
      <c r="DU64" s="136"/>
      <c r="DV64" s="136"/>
      <c r="DW64" s="136"/>
      <c r="DX64" s="137"/>
      <c r="DY64" s="143" t="s">
        <v>593</v>
      </c>
      <c r="DZ64" s="144"/>
      <c r="EA64" s="144"/>
      <c r="EB64" s="144"/>
      <c r="EC64" s="145"/>
      <c r="ED64" s="143" t="s">
        <v>594</v>
      </c>
      <c r="EE64" s="144"/>
      <c r="EF64" s="144"/>
      <c r="EG64" s="144"/>
      <c r="EH64" s="145"/>
      <c r="EI64" s="143" t="s">
        <v>594</v>
      </c>
      <c r="EJ64" s="144"/>
      <c r="EK64" s="144"/>
      <c r="EL64" s="144"/>
      <c r="EM64" s="145"/>
      <c r="EN64" s="132">
        <v>0.187</v>
      </c>
      <c r="EO64" s="133"/>
      <c r="EP64" s="133"/>
      <c r="EQ64" s="134"/>
      <c r="ER64" s="135">
        <v>0.15</v>
      </c>
      <c r="ES64" s="136"/>
      <c r="ET64" s="136"/>
      <c r="EU64" s="136"/>
      <c r="EV64" s="136"/>
      <c r="EW64" s="136"/>
      <c r="EX64" s="136"/>
      <c r="EY64" s="137"/>
      <c r="EZ64" s="143" t="s">
        <v>445</v>
      </c>
      <c r="FA64" s="144"/>
      <c r="FB64" s="144"/>
      <c r="FC64" s="144"/>
      <c r="FD64" s="144"/>
      <c r="FE64" s="145"/>
      <c r="FF64" s="131"/>
      <c r="FG64" s="131"/>
      <c r="FH64" s="131"/>
      <c r="FI64" s="94"/>
      <c r="FJ64" s="94"/>
      <c r="FK64" s="95"/>
      <c r="FL64" s="135">
        <f t="shared" si="0"/>
        <v>0.02805</v>
      </c>
      <c r="FM64" s="136"/>
      <c r="FN64" s="137"/>
    </row>
    <row r="65" spans="1:170" s="83" customFormat="1" ht="63" customHeight="1">
      <c r="A65" s="149" t="s">
        <v>427</v>
      </c>
      <c r="B65" s="150"/>
      <c r="C65" s="150"/>
      <c r="D65" s="151"/>
      <c r="E65" s="198" t="s">
        <v>620</v>
      </c>
      <c r="F65" s="199"/>
      <c r="G65" s="199"/>
      <c r="H65" s="199"/>
      <c r="I65" s="199"/>
      <c r="J65" s="86"/>
      <c r="K65" s="87"/>
      <c r="L65" s="146" t="s">
        <v>595</v>
      </c>
      <c r="M65" s="147"/>
      <c r="N65" s="147"/>
      <c r="O65" s="147"/>
      <c r="P65" s="147"/>
      <c r="Q65" s="148"/>
      <c r="R65" s="88"/>
      <c r="S65" s="89"/>
      <c r="T65" s="89"/>
      <c r="U65" s="89"/>
      <c r="V65" s="90"/>
      <c r="W65" s="91"/>
      <c r="X65" s="92"/>
      <c r="Y65" s="92"/>
      <c r="Z65" s="92"/>
      <c r="AA65" s="93"/>
      <c r="AB65" s="146" t="s">
        <v>642</v>
      </c>
      <c r="AC65" s="147"/>
      <c r="AD65" s="147"/>
      <c r="AE65" s="147"/>
      <c r="AF65" s="148"/>
      <c r="AG65" s="146">
        <v>1</v>
      </c>
      <c r="AH65" s="147"/>
      <c r="AI65" s="147"/>
      <c r="AJ65" s="147"/>
      <c r="AK65" s="148"/>
      <c r="AL65" s="146">
        <v>1</v>
      </c>
      <c r="AM65" s="147"/>
      <c r="AN65" s="147"/>
      <c r="AO65" s="147"/>
      <c r="AP65" s="148"/>
      <c r="AQ65" s="91"/>
      <c r="AR65" s="92"/>
      <c r="AS65" s="92"/>
      <c r="AT65" s="93"/>
      <c r="AU65" s="91"/>
      <c r="AV65" s="92"/>
      <c r="AW65" s="92"/>
      <c r="AX65" s="93"/>
      <c r="AY65" s="91"/>
      <c r="AZ65" s="92"/>
      <c r="BA65" s="92"/>
      <c r="BB65" s="93"/>
      <c r="BC65" s="91"/>
      <c r="BD65" s="92"/>
      <c r="BE65" s="92"/>
      <c r="BF65" s="93"/>
      <c r="BG65" s="91"/>
      <c r="BH65" s="92"/>
      <c r="BI65" s="92"/>
      <c r="BJ65" s="93"/>
      <c r="BK65" s="91"/>
      <c r="BL65" s="92"/>
      <c r="BM65" s="92"/>
      <c r="BN65" s="93"/>
      <c r="BO65" s="91"/>
      <c r="BP65" s="92"/>
      <c r="BQ65" s="92"/>
      <c r="BR65" s="93"/>
      <c r="BS65" s="91"/>
      <c r="BT65" s="92"/>
      <c r="BU65" s="92"/>
      <c r="BV65" s="92"/>
      <c r="BW65" s="93"/>
      <c r="BX65" s="91"/>
      <c r="BY65" s="92"/>
      <c r="BZ65" s="92"/>
      <c r="CA65" s="93"/>
      <c r="CB65" s="91"/>
      <c r="CC65" s="92"/>
      <c r="CD65" s="92"/>
      <c r="CE65" s="93"/>
      <c r="CF65" s="146">
        <v>2</v>
      </c>
      <c r="CG65" s="147"/>
      <c r="CH65" s="147"/>
      <c r="CI65" s="148"/>
      <c r="CJ65" s="91"/>
      <c r="CK65" s="92"/>
      <c r="CL65" s="92"/>
      <c r="CM65" s="93"/>
      <c r="CN65" s="135">
        <v>93</v>
      </c>
      <c r="CO65" s="136"/>
      <c r="CP65" s="136"/>
      <c r="CQ65" s="137"/>
      <c r="CR65" s="146">
        <v>8</v>
      </c>
      <c r="CS65" s="147"/>
      <c r="CT65" s="147"/>
      <c r="CU65" s="147"/>
      <c r="CV65" s="148"/>
      <c r="CW65" s="91"/>
      <c r="CX65" s="92"/>
      <c r="CY65" s="92"/>
      <c r="CZ65" s="92"/>
      <c r="DA65" s="93"/>
      <c r="DB65" s="91"/>
      <c r="DC65" s="92"/>
      <c r="DD65" s="92"/>
      <c r="DE65" s="92"/>
      <c r="DF65" s="93"/>
      <c r="DG65" s="135">
        <f>CF65+CN65+CR65+CW65</f>
        <v>103</v>
      </c>
      <c r="DH65" s="136"/>
      <c r="DI65" s="136"/>
      <c r="DJ65" s="136"/>
      <c r="DK65" s="137"/>
      <c r="DL65" s="91"/>
      <c r="DM65" s="92"/>
      <c r="DN65" s="92"/>
      <c r="DO65" s="93"/>
      <c r="DP65" s="91"/>
      <c r="DQ65" s="92"/>
      <c r="DR65" s="92"/>
      <c r="DS65" s="93"/>
      <c r="DT65" s="135">
        <f>DG65+DO65</f>
        <v>103</v>
      </c>
      <c r="DU65" s="136"/>
      <c r="DV65" s="136"/>
      <c r="DW65" s="136"/>
      <c r="DX65" s="137"/>
      <c r="DY65" s="143" t="s">
        <v>596</v>
      </c>
      <c r="DZ65" s="144"/>
      <c r="EA65" s="144"/>
      <c r="EB65" s="144"/>
      <c r="EC65" s="145"/>
      <c r="ED65" s="143" t="s">
        <v>597</v>
      </c>
      <c r="EE65" s="144"/>
      <c r="EF65" s="144"/>
      <c r="EG65" s="144"/>
      <c r="EH65" s="145"/>
      <c r="EI65" s="143" t="s">
        <v>597</v>
      </c>
      <c r="EJ65" s="144"/>
      <c r="EK65" s="144"/>
      <c r="EL65" s="144"/>
      <c r="EM65" s="145"/>
      <c r="EN65" s="132">
        <v>0.17</v>
      </c>
      <c r="EO65" s="133"/>
      <c r="EP65" s="133"/>
      <c r="EQ65" s="134"/>
      <c r="ER65" s="135">
        <v>0.04</v>
      </c>
      <c r="ES65" s="136"/>
      <c r="ET65" s="136"/>
      <c r="EU65" s="136"/>
      <c r="EV65" s="136"/>
      <c r="EW65" s="136"/>
      <c r="EX65" s="136"/>
      <c r="EY65" s="137"/>
      <c r="EZ65" s="143" t="s">
        <v>445</v>
      </c>
      <c r="FA65" s="144"/>
      <c r="FB65" s="144"/>
      <c r="FC65" s="144"/>
      <c r="FD65" s="144"/>
      <c r="FE65" s="145"/>
      <c r="FF65" s="131"/>
      <c r="FG65" s="131"/>
      <c r="FH65" s="131"/>
      <c r="FI65" s="94"/>
      <c r="FJ65" s="94"/>
      <c r="FK65" s="95"/>
      <c r="FL65" s="135">
        <f t="shared" si="0"/>
        <v>0.0068000000000000005</v>
      </c>
      <c r="FM65" s="136"/>
      <c r="FN65" s="137"/>
    </row>
    <row r="66" spans="1:170" s="83" customFormat="1" ht="63" customHeight="1">
      <c r="A66" s="149" t="s">
        <v>428</v>
      </c>
      <c r="B66" s="150"/>
      <c r="C66" s="150"/>
      <c r="D66" s="151"/>
      <c r="E66" s="200"/>
      <c r="F66" s="201"/>
      <c r="G66" s="201"/>
      <c r="H66" s="201"/>
      <c r="I66" s="201"/>
      <c r="J66" s="86"/>
      <c r="K66" s="87"/>
      <c r="L66" s="146" t="s">
        <v>598</v>
      </c>
      <c r="M66" s="147"/>
      <c r="N66" s="147"/>
      <c r="O66" s="147"/>
      <c r="P66" s="147"/>
      <c r="Q66" s="148"/>
      <c r="R66" s="88"/>
      <c r="S66" s="89"/>
      <c r="T66" s="89"/>
      <c r="U66" s="89"/>
      <c r="V66" s="90"/>
      <c r="W66" s="91"/>
      <c r="X66" s="92"/>
      <c r="Y66" s="92"/>
      <c r="Z66" s="92"/>
      <c r="AA66" s="93"/>
      <c r="AB66" s="146" t="s">
        <v>379</v>
      </c>
      <c r="AC66" s="147"/>
      <c r="AD66" s="147"/>
      <c r="AE66" s="147"/>
      <c r="AF66" s="148"/>
      <c r="AG66" s="146">
        <v>1</v>
      </c>
      <c r="AH66" s="147"/>
      <c r="AI66" s="147"/>
      <c r="AJ66" s="147"/>
      <c r="AK66" s="148"/>
      <c r="AL66" s="146">
        <v>1</v>
      </c>
      <c r="AM66" s="147"/>
      <c r="AN66" s="147"/>
      <c r="AO66" s="147"/>
      <c r="AP66" s="148"/>
      <c r="AQ66" s="91"/>
      <c r="AR66" s="92"/>
      <c r="AS66" s="92"/>
      <c r="AT66" s="93"/>
      <c r="AU66" s="91"/>
      <c r="AV66" s="92"/>
      <c r="AW66" s="92"/>
      <c r="AX66" s="93"/>
      <c r="AY66" s="91"/>
      <c r="AZ66" s="92"/>
      <c r="BA66" s="92"/>
      <c r="BB66" s="93"/>
      <c r="BC66" s="91"/>
      <c r="BD66" s="92"/>
      <c r="BE66" s="92"/>
      <c r="BF66" s="93"/>
      <c r="BG66" s="91"/>
      <c r="BH66" s="92"/>
      <c r="BI66" s="92"/>
      <c r="BJ66" s="93"/>
      <c r="BK66" s="91"/>
      <c r="BL66" s="92"/>
      <c r="BM66" s="92"/>
      <c r="BN66" s="93"/>
      <c r="BO66" s="91"/>
      <c r="BP66" s="92"/>
      <c r="BQ66" s="92"/>
      <c r="BR66" s="93"/>
      <c r="BS66" s="91"/>
      <c r="BT66" s="92"/>
      <c r="BU66" s="92"/>
      <c r="BV66" s="92"/>
      <c r="BW66" s="93"/>
      <c r="BX66" s="91"/>
      <c r="BY66" s="92"/>
      <c r="BZ66" s="92"/>
      <c r="CA66" s="93"/>
      <c r="CB66" s="91"/>
      <c r="CC66" s="92"/>
      <c r="CD66" s="92"/>
      <c r="CE66" s="93"/>
      <c r="CF66" s="146">
        <v>0</v>
      </c>
      <c r="CG66" s="147"/>
      <c r="CH66" s="147"/>
      <c r="CI66" s="148"/>
      <c r="CJ66" s="91"/>
      <c r="CK66" s="92"/>
      <c r="CL66" s="92"/>
      <c r="CM66" s="93"/>
      <c r="CN66" s="135">
        <v>30</v>
      </c>
      <c r="CO66" s="136"/>
      <c r="CP66" s="136"/>
      <c r="CQ66" s="137"/>
      <c r="CR66" s="146">
        <v>5</v>
      </c>
      <c r="CS66" s="147"/>
      <c r="CT66" s="147"/>
      <c r="CU66" s="147"/>
      <c r="CV66" s="148"/>
      <c r="CW66" s="91"/>
      <c r="CX66" s="92"/>
      <c r="CY66" s="92"/>
      <c r="CZ66" s="92"/>
      <c r="DA66" s="93"/>
      <c r="DB66" s="91"/>
      <c r="DC66" s="92"/>
      <c r="DD66" s="92"/>
      <c r="DE66" s="92"/>
      <c r="DF66" s="93"/>
      <c r="DG66" s="135">
        <f>CF66+CN66+CR66+CW66</f>
        <v>35</v>
      </c>
      <c r="DH66" s="136"/>
      <c r="DI66" s="136"/>
      <c r="DJ66" s="136"/>
      <c r="DK66" s="137"/>
      <c r="DL66" s="91"/>
      <c r="DM66" s="92"/>
      <c r="DN66" s="92"/>
      <c r="DO66" s="93"/>
      <c r="DP66" s="91"/>
      <c r="DQ66" s="92"/>
      <c r="DR66" s="92"/>
      <c r="DS66" s="93"/>
      <c r="DT66" s="135">
        <f>DG66+DO66</f>
        <v>35</v>
      </c>
      <c r="DU66" s="136"/>
      <c r="DV66" s="136"/>
      <c r="DW66" s="136"/>
      <c r="DX66" s="137"/>
      <c r="DY66" s="143" t="s">
        <v>599</v>
      </c>
      <c r="DZ66" s="144"/>
      <c r="EA66" s="144"/>
      <c r="EB66" s="144"/>
      <c r="EC66" s="145"/>
      <c r="ED66" s="143" t="s">
        <v>600</v>
      </c>
      <c r="EE66" s="144"/>
      <c r="EF66" s="144"/>
      <c r="EG66" s="144"/>
      <c r="EH66" s="145"/>
      <c r="EI66" s="143" t="s">
        <v>601</v>
      </c>
      <c r="EJ66" s="144"/>
      <c r="EK66" s="144"/>
      <c r="EL66" s="144"/>
      <c r="EM66" s="145"/>
      <c r="EN66" s="132">
        <v>0.646</v>
      </c>
      <c r="EO66" s="133"/>
      <c r="EP66" s="133"/>
      <c r="EQ66" s="134"/>
      <c r="ER66" s="135">
        <v>0.01</v>
      </c>
      <c r="ES66" s="136"/>
      <c r="ET66" s="136"/>
      <c r="EU66" s="136"/>
      <c r="EV66" s="136"/>
      <c r="EW66" s="136"/>
      <c r="EX66" s="136"/>
      <c r="EY66" s="137"/>
      <c r="EZ66" s="143" t="s">
        <v>445</v>
      </c>
      <c r="FA66" s="144"/>
      <c r="FB66" s="144"/>
      <c r="FC66" s="144"/>
      <c r="FD66" s="144"/>
      <c r="FE66" s="145"/>
      <c r="FF66" s="131"/>
      <c r="FG66" s="131"/>
      <c r="FH66" s="131"/>
      <c r="FI66" s="94"/>
      <c r="FJ66" s="94"/>
      <c r="FK66" s="95"/>
      <c r="FL66" s="135">
        <f t="shared" si="0"/>
        <v>0.0064600000000000005</v>
      </c>
      <c r="FM66" s="136"/>
      <c r="FN66" s="137"/>
    </row>
    <row r="67" spans="1:170" s="83" customFormat="1" ht="63" customHeight="1">
      <c r="A67" s="149" t="s">
        <v>429</v>
      </c>
      <c r="B67" s="150"/>
      <c r="C67" s="150"/>
      <c r="D67" s="151"/>
      <c r="E67" s="200"/>
      <c r="F67" s="201"/>
      <c r="G67" s="201"/>
      <c r="H67" s="201"/>
      <c r="I67" s="201"/>
      <c r="J67" s="86"/>
      <c r="K67" s="87"/>
      <c r="L67" s="146" t="s">
        <v>486</v>
      </c>
      <c r="M67" s="147"/>
      <c r="N67" s="147"/>
      <c r="O67" s="147"/>
      <c r="P67" s="147"/>
      <c r="Q67" s="148"/>
      <c r="R67" s="88"/>
      <c r="S67" s="89"/>
      <c r="T67" s="89"/>
      <c r="U67" s="89"/>
      <c r="V67" s="90"/>
      <c r="W67" s="91"/>
      <c r="X67" s="92"/>
      <c r="Y67" s="92"/>
      <c r="Z67" s="92"/>
      <c r="AA67" s="93"/>
      <c r="AB67" s="146" t="s">
        <v>602</v>
      </c>
      <c r="AC67" s="147"/>
      <c r="AD67" s="147"/>
      <c r="AE67" s="147"/>
      <c r="AF67" s="148"/>
      <c r="AG67" s="146">
        <v>1</v>
      </c>
      <c r="AH67" s="147"/>
      <c r="AI67" s="147"/>
      <c r="AJ67" s="147"/>
      <c r="AK67" s="148"/>
      <c r="AL67" s="146">
        <v>1</v>
      </c>
      <c r="AM67" s="147"/>
      <c r="AN67" s="147"/>
      <c r="AO67" s="147"/>
      <c r="AP67" s="148"/>
      <c r="AQ67" s="91"/>
      <c r="AR67" s="92"/>
      <c r="AS67" s="92"/>
      <c r="AT67" s="93"/>
      <c r="AU67" s="91"/>
      <c r="AV67" s="92"/>
      <c r="AW67" s="92"/>
      <c r="AX67" s="93"/>
      <c r="AY67" s="91"/>
      <c r="AZ67" s="92"/>
      <c r="BA67" s="92"/>
      <c r="BB67" s="93"/>
      <c r="BC67" s="91"/>
      <c r="BD67" s="92"/>
      <c r="BE67" s="92"/>
      <c r="BF67" s="93"/>
      <c r="BG67" s="91"/>
      <c r="BH67" s="92"/>
      <c r="BI67" s="92"/>
      <c r="BJ67" s="93"/>
      <c r="BK67" s="91"/>
      <c r="BL67" s="92"/>
      <c r="BM67" s="92"/>
      <c r="BN67" s="93"/>
      <c r="BO67" s="91"/>
      <c r="BP67" s="92"/>
      <c r="BQ67" s="92"/>
      <c r="BR67" s="93"/>
      <c r="BS67" s="91"/>
      <c r="BT67" s="92"/>
      <c r="BU67" s="92"/>
      <c r="BV67" s="92"/>
      <c r="BW67" s="93"/>
      <c r="BX67" s="91"/>
      <c r="BY67" s="92"/>
      <c r="BZ67" s="92"/>
      <c r="CA67" s="93"/>
      <c r="CB67" s="91"/>
      <c r="CC67" s="92"/>
      <c r="CD67" s="92"/>
      <c r="CE67" s="93"/>
      <c r="CF67" s="146">
        <v>2</v>
      </c>
      <c r="CG67" s="147"/>
      <c r="CH67" s="147"/>
      <c r="CI67" s="148"/>
      <c r="CJ67" s="91"/>
      <c r="CK67" s="92"/>
      <c r="CL67" s="92"/>
      <c r="CM67" s="93"/>
      <c r="CN67" s="135">
        <v>2301</v>
      </c>
      <c r="CO67" s="136"/>
      <c r="CP67" s="136"/>
      <c r="CQ67" s="137"/>
      <c r="CR67" s="146">
        <v>107</v>
      </c>
      <c r="CS67" s="147"/>
      <c r="CT67" s="147"/>
      <c r="CU67" s="147"/>
      <c r="CV67" s="148"/>
      <c r="CW67" s="91"/>
      <c r="CX67" s="92"/>
      <c r="CY67" s="92"/>
      <c r="CZ67" s="92"/>
      <c r="DA67" s="93"/>
      <c r="DB67" s="91"/>
      <c r="DC67" s="92"/>
      <c r="DD67" s="92"/>
      <c r="DE67" s="92"/>
      <c r="DF67" s="93"/>
      <c r="DG67" s="135">
        <f>CF67+CN67+CR67</f>
        <v>2410</v>
      </c>
      <c r="DH67" s="136"/>
      <c r="DI67" s="136"/>
      <c r="DJ67" s="136"/>
      <c r="DK67" s="137"/>
      <c r="DL67" s="91"/>
      <c r="DM67" s="92"/>
      <c r="DN67" s="92"/>
      <c r="DO67" s="93"/>
      <c r="DP67" s="91"/>
      <c r="DQ67" s="92"/>
      <c r="DR67" s="92"/>
      <c r="DS67" s="93"/>
      <c r="DT67" s="135">
        <f>DG67+DO67</f>
        <v>2410</v>
      </c>
      <c r="DU67" s="136"/>
      <c r="DV67" s="136"/>
      <c r="DW67" s="136"/>
      <c r="DX67" s="137"/>
      <c r="DY67" s="143" t="s">
        <v>603</v>
      </c>
      <c r="DZ67" s="144"/>
      <c r="EA67" s="144"/>
      <c r="EB67" s="144"/>
      <c r="EC67" s="145"/>
      <c r="ED67" s="143" t="s">
        <v>604</v>
      </c>
      <c r="EE67" s="144"/>
      <c r="EF67" s="144"/>
      <c r="EG67" s="144"/>
      <c r="EH67" s="145"/>
      <c r="EI67" s="143" t="s">
        <v>604</v>
      </c>
      <c r="EJ67" s="144"/>
      <c r="EK67" s="144"/>
      <c r="EL67" s="144"/>
      <c r="EM67" s="145"/>
      <c r="EN67" s="132">
        <v>0.578</v>
      </c>
      <c r="EO67" s="133"/>
      <c r="EP67" s="133"/>
      <c r="EQ67" s="134"/>
      <c r="ER67" s="135">
        <v>0.25</v>
      </c>
      <c r="ES67" s="136"/>
      <c r="ET67" s="136"/>
      <c r="EU67" s="136"/>
      <c r="EV67" s="136"/>
      <c r="EW67" s="136"/>
      <c r="EX67" s="136"/>
      <c r="EY67" s="137"/>
      <c r="EZ67" s="143" t="s">
        <v>445</v>
      </c>
      <c r="FA67" s="144"/>
      <c r="FB67" s="144"/>
      <c r="FC67" s="144"/>
      <c r="FD67" s="144"/>
      <c r="FE67" s="145"/>
      <c r="FF67" s="131"/>
      <c r="FG67" s="131"/>
      <c r="FH67" s="131"/>
      <c r="FI67" s="94"/>
      <c r="FJ67" s="94"/>
      <c r="FK67" s="95"/>
      <c r="FL67" s="135">
        <f t="shared" si="0"/>
        <v>0.1445</v>
      </c>
      <c r="FM67" s="136"/>
      <c r="FN67" s="137"/>
    </row>
    <row r="68" spans="1:170" s="83" customFormat="1" ht="63" customHeight="1">
      <c r="A68" s="149" t="s">
        <v>431</v>
      </c>
      <c r="B68" s="150"/>
      <c r="C68" s="150"/>
      <c r="D68" s="151"/>
      <c r="E68" s="200"/>
      <c r="F68" s="201"/>
      <c r="G68" s="201"/>
      <c r="H68" s="201"/>
      <c r="I68" s="201"/>
      <c r="J68" s="86"/>
      <c r="K68" s="87"/>
      <c r="L68" s="146" t="s">
        <v>605</v>
      </c>
      <c r="M68" s="147"/>
      <c r="N68" s="147"/>
      <c r="O68" s="147"/>
      <c r="P68" s="147"/>
      <c r="Q68" s="148"/>
      <c r="R68" s="88"/>
      <c r="S68" s="89"/>
      <c r="T68" s="89"/>
      <c r="U68" s="89"/>
      <c r="V68" s="90"/>
      <c r="W68" s="91"/>
      <c r="X68" s="92"/>
      <c r="Y68" s="92"/>
      <c r="Z68" s="92"/>
      <c r="AA68" s="93"/>
      <c r="AB68" s="146" t="s">
        <v>606</v>
      </c>
      <c r="AC68" s="147"/>
      <c r="AD68" s="147"/>
      <c r="AE68" s="147"/>
      <c r="AF68" s="148"/>
      <c r="AG68" s="146">
        <v>1</v>
      </c>
      <c r="AH68" s="147"/>
      <c r="AI68" s="147"/>
      <c r="AJ68" s="147"/>
      <c r="AK68" s="148"/>
      <c r="AL68" s="146">
        <v>1</v>
      </c>
      <c r="AM68" s="147"/>
      <c r="AN68" s="147"/>
      <c r="AO68" s="147"/>
      <c r="AP68" s="148"/>
      <c r="AQ68" s="91"/>
      <c r="AR68" s="92"/>
      <c r="AS68" s="92"/>
      <c r="AT68" s="93"/>
      <c r="AU68" s="91"/>
      <c r="AV68" s="92"/>
      <c r="AW68" s="92"/>
      <c r="AX68" s="93"/>
      <c r="AY68" s="91"/>
      <c r="AZ68" s="92"/>
      <c r="BA68" s="92"/>
      <c r="BB68" s="93"/>
      <c r="BC68" s="91"/>
      <c r="BD68" s="92"/>
      <c r="BE68" s="92"/>
      <c r="BF68" s="93"/>
      <c r="BG68" s="91"/>
      <c r="BH68" s="92"/>
      <c r="BI68" s="92"/>
      <c r="BJ68" s="93"/>
      <c r="BK68" s="91"/>
      <c r="BL68" s="92"/>
      <c r="BM68" s="92"/>
      <c r="BN68" s="93"/>
      <c r="BO68" s="91"/>
      <c r="BP68" s="92"/>
      <c r="BQ68" s="92"/>
      <c r="BR68" s="93"/>
      <c r="BS68" s="91"/>
      <c r="BT68" s="92"/>
      <c r="BU68" s="92"/>
      <c r="BV68" s="92"/>
      <c r="BW68" s="93"/>
      <c r="BX68" s="91"/>
      <c r="BY68" s="92"/>
      <c r="BZ68" s="92"/>
      <c r="CA68" s="93"/>
      <c r="CB68" s="91"/>
      <c r="CC68" s="92"/>
      <c r="CD68" s="92"/>
      <c r="CE68" s="93"/>
      <c r="CF68" s="146">
        <v>1</v>
      </c>
      <c r="CG68" s="147"/>
      <c r="CH68" s="147"/>
      <c r="CI68" s="148"/>
      <c r="CJ68" s="91"/>
      <c r="CK68" s="92"/>
      <c r="CL68" s="92"/>
      <c r="CM68" s="93"/>
      <c r="CN68" s="135">
        <v>945</v>
      </c>
      <c r="CO68" s="136"/>
      <c r="CP68" s="136"/>
      <c r="CQ68" s="137"/>
      <c r="CR68" s="146">
        <v>62</v>
      </c>
      <c r="CS68" s="147"/>
      <c r="CT68" s="147"/>
      <c r="CU68" s="147"/>
      <c r="CV68" s="148"/>
      <c r="CW68" s="91"/>
      <c r="CX68" s="92"/>
      <c r="CY68" s="92"/>
      <c r="CZ68" s="92"/>
      <c r="DA68" s="93"/>
      <c r="DB68" s="91"/>
      <c r="DC68" s="92"/>
      <c r="DD68" s="92"/>
      <c r="DE68" s="92"/>
      <c r="DF68" s="93"/>
      <c r="DG68" s="135">
        <f>CF68+CN68+CR68+CW68</f>
        <v>1008</v>
      </c>
      <c r="DH68" s="136"/>
      <c r="DI68" s="136"/>
      <c r="DJ68" s="136"/>
      <c r="DK68" s="137"/>
      <c r="DL68" s="91"/>
      <c r="DM68" s="92"/>
      <c r="DN68" s="92"/>
      <c r="DO68" s="93"/>
      <c r="DP68" s="91"/>
      <c r="DQ68" s="92"/>
      <c r="DR68" s="92"/>
      <c r="DS68" s="93"/>
      <c r="DT68" s="135">
        <f>DG68+DO68</f>
        <v>1008</v>
      </c>
      <c r="DU68" s="136"/>
      <c r="DV68" s="136"/>
      <c r="DW68" s="136"/>
      <c r="DX68" s="137"/>
      <c r="DY68" s="143" t="s">
        <v>607</v>
      </c>
      <c r="DZ68" s="144"/>
      <c r="EA68" s="144"/>
      <c r="EB68" s="144"/>
      <c r="EC68" s="145"/>
      <c r="ED68" s="143" t="s">
        <v>608</v>
      </c>
      <c r="EE68" s="144"/>
      <c r="EF68" s="144"/>
      <c r="EG68" s="144"/>
      <c r="EH68" s="145"/>
      <c r="EI68" s="143" t="s">
        <v>608</v>
      </c>
      <c r="EJ68" s="144"/>
      <c r="EK68" s="144"/>
      <c r="EL68" s="144"/>
      <c r="EM68" s="145"/>
      <c r="EN68" s="132">
        <v>0.323</v>
      </c>
      <c r="EO68" s="133"/>
      <c r="EP68" s="133"/>
      <c r="EQ68" s="134"/>
      <c r="ER68" s="135">
        <v>0.15</v>
      </c>
      <c r="ES68" s="136"/>
      <c r="ET68" s="136"/>
      <c r="EU68" s="136"/>
      <c r="EV68" s="136"/>
      <c r="EW68" s="136"/>
      <c r="EX68" s="136"/>
      <c r="EY68" s="137"/>
      <c r="EZ68" s="143" t="s">
        <v>445</v>
      </c>
      <c r="FA68" s="144"/>
      <c r="FB68" s="144"/>
      <c r="FC68" s="144"/>
      <c r="FD68" s="144"/>
      <c r="FE68" s="145"/>
      <c r="FF68" s="131"/>
      <c r="FG68" s="131"/>
      <c r="FH68" s="131"/>
      <c r="FI68" s="94"/>
      <c r="FJ68" s="94"/>
      <c r="FK68" s="95"/>
      <c r="FL68" s="135">
        <f t="shared" si="0"/>
        <v>0.04845</v>
      </c>
      <c r="FM68" s="136"/>
      <c r="FN68" s="137"/>
    </row>
    <row r="69" spans="1:170" s="83" customFormat="1" ht="57" customHeight="1">
      <c r="A69" s="149" t="s">
        <v>432</v>
      </c>
      <c r="B69" s="150"/>
      <c r="C69" s="150"/>
      <c r="D69" s="151"/>
      <c r="E69" s="200"/>
      <c r="F69" s="201"/>
      <c r="G69" s="201"/>
      <c r="H69" s="201"/>
      <c r="I69" s="201"/>
      <c r="J69" s="86"/>
      <c r="K69" s="87"/>
      <c r="L69" s="146" t="s">
        <v>377</v>
      </c>
      <c r="M69" s="147"/>
      <c r="N69" s="147"/>
      <c r="O69" s="147"/>
      <c r="P69" s="147"/>
      <c r="Q69" s="148"/>
      <c r="R69" s="88"/>
      <c r="S69" s="89"/>
      <c r="T69" s="89"/>
      <c r="U69" s="89"/>
      <c r="V69" s="90"/>
      <c r="W69" s="91"/>
      <c r="X69" s="92"/>
      <c r="Y69" s="92"/>
      <c r="Z69" s="92"/>
      <c r="AA69" s="93"/>
      <c r="AB69" s="146" t="s">
        <v>609</v>
      </c>
      <c r="AC69" s="147"/>
      <c r="AD69" s="147"/>
      <c r="AE69" s="147"/>
      <c r="AF69" s="148"/>
      <c r="AG69" s="146">
        <v>1</v>
      </c>
      <c r="AH69" s="147"/>
      <c r="AI69" s="147"/>
      <c r="AJ69" s="147"/>
      <c r="AK69" s="148"/>
      <c r="AL69" s="146">
        <v>1</v>
      </c>
      <c r="AM69" s="147"/>
      <c r="AN69" s="147"/>
      <c r="AO69" s="147"/>
      <c r="AP69" s="148"/>
      <c r="AQ69" s="91"/>
      <c r="AR69" s="92"/>
      <c r="AS69" s="92"/>
      <c r="AT69" s="93"/>
      <c r="AU69" s="91"/>
      <c r="AV69" s="92"/>
      <c r="AW69" s="92"/>
      <c r="AX69" s="93"/>
      <c r="AY69" s="91"/>
      <c r="AZ69" s="92"/>
      <c r="BA69" s="92"/>
      <c r="BB69" s="93"/>
      <c r="BC69" s="91"/>
      <c r="BD69" s="92"/>
      <c r="BE69" s="92"/>
      <c r="BF69" s="93"/>
      <c r="BG69" s="91"/>
      <c r="BH69" s="92"/>
      <c r="BI69" s="92"/>
      <c r="BJ69" s="93"/>
      <c r="BK69" s="91"/>
      <c r="BL69" s="92"/>
      <c r="BM69" s="92"/>
      <c r="BN69" s="93"/>
      <c r="BO69" s="91"/>
      <c r="BP69" s="92"/>
      <c r="BQ69" s="92"/>
      <c r="BR69" s="93"/>
      <c r="BS69" s="91"/>
      <c r="BT69" s="92"/>
      <c r="BU69" s="92"/>
      <c r="BV69" s="92"/>
      <c r="BW69" s="93"/>
      <c r="BX69" s="91"/>
      <c r="BY69" s="92"/>
      <c r="BZ69" s="92"/>
      <c r="CA69" s="93"/>
      <c r="CB69" s="91"/>
      <c r="CC69" s="92"/>
      <c r="CD69" s="92"/>
      <c r="CE69" s="93"/>
      <c r="CF69" s="146">
        <v>2</v>
      </c>
      <c r="CG69" s="147"/>
      <c r="CH69" s="147"/>
      <c r="CI69" s="148"/>
      <c r="CJ69" s="91"/>
      <c r="CK69" s="92"/>
      <c r="CL69" s="92"/>
      <c r="CM69" s="93"/>
      <c r="CN69" s="135">
        <v>1126</v>
      </c>
      <c r="CO69" s="136"/>
      <c r="CP69" s="136"/>
      <c r="CQ69" s="137"/>
      <c r="CR69" s="135">
        <v>39</v>
      </c>
      <c r="CS69" s="136"/>
      <c r="CT69" s="136"/>
      <c r="CU69" s="136"/>
      <c r="CV69" s="137"/>
      <c r="CW69" s="146"/>
      <c r="CX69" s="147"/>
      <c r="CY69" s="147"/>
      <c r="CZ69" s="147"/>
      <c r="DA69" s="148"/>
      <c r="DB69" s="91"/>
      <c r="DC69" s="92"/>
      <c r="DD69" s="92"/>
      <c r="DE69" s="92"/>
      <c r="DF69" s="93"/>
      <c r="DG69" s="135">
        <f>CF69+CN69+CR69+CW69</f>
        <v>1167</v>
      </c>
      <c r="DH69" s="136"/>
      <c r="DI69" s="136"/>
      <c r="DJ69" s="136"/>
      <c r="DK69" s="137"/>
      <c r="DL69" s="91"/>
      <c r="DM69" s="92"/>
      <c r="DN69" s="92"/>
      <c r="DO69" s="93"/>
      <c r="DP69" s="91"/>
      <c r="DQ69" s="92"/>
      <c r="DR69" s="92"/>
      <c r="DS69" s="93"/>
      <c r="DT69" s="135">
        <f>DG69+DN69</f>
        <v>1167</v>
      </c>
      <c r="DU69" s="136"/>
      <c r="DV69" s="136"/>
      <c r="DW69" s="136"/>
      <c r="DX69" s="137"/>
      <c r="DY69" s="143" t="s">
        <v>610</v>
      </c>
      <c r="DZ69" s="144"/>
      <c r="EA69" s="144"/>
      <c r="EB69" s="144"/>
      <c r="EC69" s="145"/>
      <c r="ED69" s="143" t="s">
        <v>611</v>
      </c>
      <c r="EE69" s="144"/>
      <c r="EF69" s="144"/>
      <c r="EG69" s="144"/>
      <c r="EH69" s="145"/>
      <c r="EI69" s="143" t="s">
        <v>611</v>
      </c>
      <c r="EJ69" s="144"/>
      <c r="EK69" s="144"/>
      <c r="EL69" s="144"/>
      <c r="EM69" s="145"/>
      <c r="EN69" s="132">
        <v>0.935</v>
      </c>
      <c r="EO69" s="133"/>
      <c r="EP69" s="133"/>
      <c r="EQ69" s="134"/>
      <c r="ER69" s="135">
        <v>0.64</v>
      </c>
      <c r="ES69" s="136"/>
      <c r="ET69" s="136"/>
      <c r="EU69" s="136"/>
      <c r="EV69" s="136"/>
      <c r="EW69" s="136"/>
      <c r="EX69" s="136"/>
      <c r="EY69" s="137"/>
      <c r="EZ69" s="143" t="s">
        <v>445</v>
      </c>
      <c r="FA69" s="144"/>
      <c r="FB69" s="144"/>
      <c r="FC69" s="144"/>
      <c r="FD69" s="144"/>
      <c r="FE69" s="145"/>
      <c r="FF69" s="131"/>
      <c r="FG69" s="131"/>
      <c r="FH69" s="131"/>
      <c r="FI69" s="94"/>
      <c r="FJ69" s="94"/>
      <c r="FK69" s="95"/>
      <c r="FL69" s="135">
        <f t="shared" si="0"/>
        <v>0.5984</v>
      </c>
      <c r="FM69" s="136"/>
      <c r="FN69" s="137"/>
    </row>
    <row r="70" spans="1:170" s="83" customFormat="1" ht="60.75" customHeight="1">
      <c r="A70" s="149" t="s">
        <v>433</v>
      </c>
      <c r="B70" s="150"/>
      <c r="C70" s="150"/>
      <c r="D70" s="151"/>
      <c r="E70" s="200"/>
      <c r="F70" s="201"/>
      <c r="G70" s="201"/>
      <c r="H70" s="201"/>
      <c r="I70" s="201"/>
      <c r="J70" s="86"/>
      <c r="K70" s="87"/>
      <c r="L70" s="146" t="s">
        <v>516</v>
      </c>
      <c r="M70" s="147"/>
      <c r="N70" s="147"/>
      <c r="O70" s="147"/>
      <c r="P70" s="147"/>
      <c r="Q70" s="148"/>
      <c r="R70" s="152"/>
      <c r="S70" s="153"/>
      <c r="T70" s="153"/>
      <c r="U70" s="153"/>
      <c r="V70" s="154"/>
      <c r="W70" s="146"/>
      <c r="X70" s="147"/>
      <c r="Y70" s="147"/>
      <c r="Z70" s="147"/>
      <c r="AA70" s="148"/>
      <c r="AB70" s="146" t="s">
        <v>613</v>
      </c>
      <c r="AC70" s="147"/>
      <c r="AD70" s="147"/>
      <c r="AE70" s="147"/>
      <c r="AF70" s="148"/>
      <c r="AG70" s="146">
        <v>1</v>
      </c>
      <c r="AH70" s="147"/>
      <c r="AI70" s="147"/>
      <c r="AJ70" s="147"/>
      <c r="AK70" s="148"/>
      <c r="AL70" s="146">
        <v>1</v>
      </c>
      <c r="AM70" s="147"/>
      <c r="AN70" s="147"/>
      <c r="AO70" s="147"/>
      <c r="AP70" s="148"/>
      <c r="AQ70" s="146"/>
      <c r="AR70" s="147"/>
      <c r="AS70" s="147"/>
      <c r="AT70" s="148"/>
      <c r="AU70" s="146"/>
      <c r="AV70" s="147"/>
      <c r="AW70" s="147"/>
      <c r="AX70" s="148"/>
      <c r="AY70" s="146"/>
      <c r="AZ70" s="147"/>
      <c r="BA70" s="147"/>
      <c r="BB70" s="148"/>
      <c r="BC70" s="146"/>
      <c r="BD70" s="147"/>
      <c r="BE70" s="147"/>
      <c r="BF70" s="148"/>
      <c r="BG70" s="146"/>
      <c r="BH70" s="147"/>
      <c r="BI70" s="147"/>
      <c r="BJ70" s="148"/>
      <c r="BK70" s="146"/>
      <c r="BL70" s="147"/>
      <c r="BM70" s="147"/>
      <c r="BN70" s="148"/>
      <c r="BO70" s="146"/>
      <c r="BP70" s="147"/>
      <c r="BQ70" s="147"/>
      <c r="BR70" s="148"/>
      <c r="BS70" s="146"/>
      <c r="BT70" s="147"/>
      <c r="BU70" s="147"/>
      <c r="BV70" s="147"/>
      <c r="BW70" s="148"/>
      <c r="BX70" s="146"/>
      <c r="BY70" s="147"/>
      <c r="BZ70" s="147"/>
      <c r="CA70" s="148"/>
      <c r="CB70" s="146"/>
      <c r="CC70" s="147"/>
      <c r="CD70" s="147"/>
      <c r="CE70" s="148"/>
      <c r="CF70" s="146">
        <v>1</v>
      </c>
      <c r="CG70" s="147"/>
      <c r="CH70" s="147"/>
      <c r="CI70" s="148"/>
      <c r="CJ70" s="146"/>
      <c r="CK70" s="147"/>
      <c r="CL70" s="147"/>
      <c r="CM70" s="148"/>
      <c r="CN70" s="135">
        <v>2094</v>
      </c>
      <c r="CO70" s="136"/>
      <c r="CP70" s="136"/>
      <c r="CQ70" s="137"/>
      <c r="CR70" s="146">
        <v>23</v>
      </c>
      <c r="CS70" s="147"/>
      <c r="CT70" s="147"/>
      <c r="CU70" s="147"/>
      <c r="CV70" s="148"/>
      <c r="CW70" s="146"/>
      <c r="CX70" s="147"/>
      <c r="CY70" s="147"/>
      <c r="CZ70" s="147"/>
      <c r="DA70" s="148"/>
      <c r="DB70" s="146"/>
      <c r="DC70" s="147"/>
      <c r="DD70" s="147"/>
      <c r="DE70" s="147"/>
      <c r="DF70" s="148"/>
      <c r="DG70" s="135">
        <f>CF70+CN70+CR70</f>
        <v>2118</v>
      </c>
      <c r="DH70" s="136"/>
      <c r="DI70" s="136"/>
      <c r="DJ70" s="136"/>
      <c r="DK70" s="137"/>
      <c r="DL70" s="146"/>
      <c r="DM70" s="147"/>
      <c r="DN70" s="147"/>
      <c r="DO70" s="148"/>
      <c r="DP70" s="146"/>
      <c r="DQ70" s="147"/>
      <c r="DR70" s="147"/>
      <c r="DS70" s="148"/>
      <c r="DT70" s="135">
        <f>CF70+CN70+CR70</f>
        <v>2118</v>
      </c>
      <c r="DU70" s="136"/>
      <c r="DV70" s="136"/>
      <c r="DW70" s="136"/>
      <c r="DX70" s="137"/>
      <c r="DY70" s="143" t="s">
        <v>610</v>
      </c>
      <c r="DZ70" s="144"/>
      <c r="EA70" s="144"/>
      <c r="EB70" s="144"/>
      <c r="EC70" s="145"/>
      <c r="ED70" s="143" t="s">
        <v>612</v>
      </c>
      <c r="EE70" s="144"/>
      <c r="EF70" s="144"/>
      <c r="EG70" s="144"/>
      <c r="EH70" s="145"/>
      <c r="EI70" s="143" t="s">
        <v>612</v>
      </c>
      <c r="EJ70" s="144"/>
      <c r="EK70" s="144"/>
      <c r="EL70" s="144"/>
      <c r="EM70" s="145"/>
      <c r="EN70" s="132">
        <v>1.765</v>
      </c>
      <c r="EO70" s="133"/>
      <c r="EP70" s="133"/>
      <c r="EQ70" s="134"/>
      <c r="ER70" s="135">
        <v>0.57</v>
      </c>
      <c r="ES70" s="136"/>
      <c r="ET70" s="136"/>
      <c r="EU70" s="136"/>
      <c r="EV70" s="136"/>
      <c r="EW70" s="136"/>
      <c r="EX70" s="136"/>
      <c r="EY70" s="137"/>
      <c r="EZ70" s="143" t="s">
        <v>445</v>
      </c>
      <c r="FA70" s="144"/>
      <c r="FB70" s="144"/>
      <c r="FC70" s="144"/>
      <c r="FD70" s="144"/>
      <c r="FE70" s="145"/>
      <c r="FF70" s="131"/>
      <c r="FG70" s="131"/>
      <c r="FH70" s="131"/>
      <c r="FI70" s="96"/>
      <c r="FJ70" s="96"/>
      <c r="FK70" s="97"/>
      <c r="FL70" s="135">
        <f t="shared" si="0"/>
        <v>1.0060499999999999</v>
      </c>
      <c r="FM70" s="136"/>
      <c r="FN70" s="137"/>
    </row>
    <row r="71" spans="1:170" s="83" customFormat="1" ht="57" customHeight="1">
      <c r="A71" s="149" t="s">
        <v>434</v>
      </c>
      <c r="B71" s="150"/>
      <c r="C71" s="150"/>
      <c r="D71" s="151"/>
      <c r="E71" s="200"/>
      <c r="F71" s="201"/>
      <c r="G71" s="201"/>
      <c r="H71" s="201"/>
      <c r="I71" s="201"/>
      <c r="J71" s="81"/>
      <c r="K71" s="82"/>
      <c r="L71" s="146" t="s">
        <v>378</v>
      </c>
      <c r="M71" s="147"/>
      <c r="N71" s="147"/>
      <c r="O71" s="147"/>
      <c r="P71" s="147"/>
      <c r="Q71" s="148"/>
      <c r="R71" s="152"/>
      <c r="S71" s="153"/>
      <c r="T71" s="153"/>
      <c r="U71" s="153"/>
      <c r="V71" s="154"/>
      <c r="W71" s="146"/>
      <c r="X71" s="147"/>
      <c r="Y71" s="147"/>
      <c r="Z71" s="147"/>
      <c r="AA71" s="148"/>
      <c r="AB71" s="146" t="s">
        <v>614</v>
      </c>
      <c r="AC71" s="147"/>
      <c r="AD71" s="147"/>
      <c r="AE71" s="147"/>
      <c r="AF71" s="148"/>
      <c r="AG71" s="146">
        <v>1</v>
      </c>
      <c r="AH71" s="147"/>
      <c r="AI71" s="147"/>
      <c r="AJ71" s="147"/>
      <c r="AK71" s="148"/>
      <c r="AL71" s="146">
        <v>1</v>
      </c>
      <c r="AM71" s="147"/>
      <c r="AN71" s="147"/>
      <c r="AO71" s="147"/>
      <c r="AP71" s="148"/>
      <c r="AQ71" s="146"/>
      <c r="AR71" s="147"/>
      <c r="AS71" s="147"/>
      <c r="AT71" s="148"/>
      <c r="AU71" s="146"/>
      <c r="AV71" s="147"/>
      <c r="AW71" s="147"/>
      <c r="AX71" s="148"/>
      <c r="AY71" s="146"/>
      <c r="AZ71" s="147"/>
      <c r="BA71" s="147"/>
      <c r="BB71" s="148"/>
      <c r="BC71" s="146"/>
      <c r="BD71" s="147"/>
      <c r="BE71" s="147"/>
      <c r="BF71" s="148"/>
      <c r="BG71" s="146"/>
      <c r="BH71" s="147"/>
      <c r="BI71" s="147"/>
      <c r="BJ71" s="148"/>
      <c r="BK71" s="146"/>
      <c r="BL71" s="147"/>
      <c r="BM71" s="147"/>
      <c r="BN71" s="148"/>
      <c r="BO71" s="146"/>
      <c r="BP71" s="147"/>
      <c r="BQ71" s="147"/>
      <c r="BR71" s="148"/>
      <c r="BS71" s="146"/>
      <c r="BT71" s="147"/>
      <c r="BU71" s="147"/>
      <c r="BV71" s="147"/>
      <c r="BW71" s="148"/>
      <c r="BX71" s="146"/>
      <c r="BY71" s="147"/>
      <c r="BZ71" s="147"/>
      <c r="CA71" s="148"/>
      <c r="CB71" s="146"/>
      <c r="CC71" s="147"/>
      <c r="CD71" s="147"/>
      <c r="CE71" s="148"/>
      <c r="CF71" s="146">
        <v>1</v>
      </c>
      <c r="CG71" s="147"/>
      <c r="CH71" s="147"/>
      <c r="CI71" s="148"/>
      <c r="CJ71" s="146"/>
      <c r="CK71" s="147"/>
      <c r="CL71" s="147"/>
      <c r="CM71" s="148"/>
      <c r="CN71" s="135">
        <v>1811</v>
      </c>
      <c r="CO71" s="136"/>
      <c r="CP71" s="136"/>
      <c r="CQ71" s="137"/>
      <c r="CR71" s="146">
        <v>85</v>
      </c>
      <c r="CS71" s="147"/>
      <c r="CT71" s="147"/>
      <c r="CU71" s="147"/>
      <c r="CV71" s="148"/>
      <c r="CW71" s="146"/>
      <c r="CX71" s="147"/>
      <c r="CY71" s="147"/>
      <c r="CZ71" s="147"/>
      <c r="DA71" s="148"/>
      <c r="DB71" s="146"/>
      <c r="DC71" s="147"/>
      <c r="DD71" s="147"/>
      <c r="DE71" s="147"/>
      <c r="DF71" s="148"/>
      <c r="DG71" s="135">
        <f>CF71+CN71+CR71</f>
        <v>1897</v>
      </c>
      <c r="DH71" s="136"/>
      <c r="DI71" s="136"/>
      <c r="DJ71" s="136"/>
      <c r="DK71" s="137"/>
      <c r="DL71" s="146"/>
      <c r="DM71" s="147"/>
      <c r="DN71" s="147"/>
      <c r="DO71" s="148"/>
      <c r="DP71" s="146"/>
      <c r="DQ71" s="147"/>
      <c r="DR71" s="147"/>
      <c r="DS71" s="148"/>
      <c r="DT71" s="135">
        <v>1897</v>
      </c>
      <c r="DU71" s="136"/>
      <c r="DV71" s="136"/>
      <c r="DW71" s="136"/>
      <c r="DX71" s="137"/>
      <c r="DY71" s="143" t="s">
        <v>615</v>
      </c>
      <c r="DZ71" s="144"/>
      <c r="EA71" s="144"/>
      <c r="EB71" s="144"/>
      <c r="EC71" s="145"/>
      <c r="ED71" s="143" t="s">
        <v>617</v>
      </c>
      <c r="EE71" s="144"/>
      <c r="EF71" s="144"/>
      <c r="EG71" s="144"/>
      <c r="EH71" s="145"/>
      <c r="EI71" s="143" t="s">
        <v>617</v>
      </c>
      <c r="EJ71" s="144"/>
      <c r="EK71" s="144"/>
      <c r="EL71" s="144"/>
      <c r="EM71" s="145"/>
      <c r="EN71" s="132">
        <v>0.527</v>
      </c>
      <c r="EO71" s="133"/>
      <c r="EP71" s="133"/>
      <c r="EQ71" s="134"/>
      <c r="ER71" s="135">
        <v>0.67</v>
      </c>
      <c r="ES71" s="136"/>
      <c r="ET71" s="136"/>
      <c r="EU71" s="136"/>
      <c r="EV71" s="136"/>
      <c r="EW71" s="136"/>
      <c r="EX71" s="136"/>
      <c r="EY71" s="137"/>
      <c r="EZ71" s="143" t="s">
        <v>445</v>
      </c>
      <c r="FA71" s="144"/>
      <c r="FB71" s="144"/>
      <c r="FC71" s="144"/>
      <c r="FD71" s="144"/>
      <c r="FE71" s="145"/>
      <c r="FF71" s="131"/>
      <c r="FG71" s="131"/>
      <c r="FH71" s="131"/>
      <c r="FI71" s="84"/>
      <c r="FJ71" s="84"/>
      <c r="FK71" s="85"/>
      <c r="FL71" s="135">
        <f t="shared" si="0"/>
        <v>0.35309</v>
      </c>
      <c r="FM71" s="136"/>
      <c r="FN71" s="137"/>
    </row>
    <row r="72" spans="1:186" s="83" customFormat="1" ht="123" customHeight="1">
      <c r="A72" s="188" t="s">
        <v>435</v>
      </c>
      <c r="B72" s="189"/>
      <c r="C72" s="189"/>
      <c r="D72" s="190"/>
      <c r="E72" s="192" t="s">
        <v>621</v>
      </c>
      <c r="F72" s="193"/>
      <c r="G72" s="193"/>
      <c r="H72" s="193"/>
      <c r="I72" s="194"/>
      <c r="J72" s="86"/>
      <c r="K72" s="87"/>
      <c r="L72" s="195" t="s">
        <v>466</v>
      </c>
      <c r="M72" s="196"/>
      <c r="N72" s="196"/>
      <c r="O72" s="196"/>
      <c r="P72" s="196"/>
      <c r="Q72" s="197"/>
      <c r="R72" s="202"/>
      <c r="S72" s="203"/>
      <c r="T72" s="203"/>
      <c r="U72" s="203"/>
      <c r="V72" s="204"/>
      <c r="W72" s="195"/>
      <c r="X72" s="196"/>
      <c r="Y72" s="196"/>
      <c r="Z72" s="196"/>
      <c r="AA72" s="197"/>
      <c r="AB72" s="195" t="s">
        <v>618</v>
      </c>
      <c r="AC72" s="196"/>
      <c r="AD72" s="196"/>
      <c r="AE72" s="196"/>
      <c r="AF72" s="197"/>
      <c r="AG72" s="146">
        <v>1</v>
      </c>
      <c r="AH72" s="147"/>
      <c r="AI72" s="147"/>
      <c r="AJ72" s="147"/>
      <c r="AK72" s="148"/>
      <c r="AL72" s="146">
        <v>1</v>
      </c>
      <c r="AM72" s="147"/>
      <c r="AN72" s="147"/>
      <c r="AO72" s="147"/>
      <c r="AP72" s="148"/>
      <c r="AQ72" s="146"/>
      <c r="AR72" s="147"/>
      <c r="AS72" s="147"/>
      <c r="AT72" s="148"/>
      <c r="AU72" s="146"/>
      <c r="AV72" s="147"/>
      <c r="AW72" s="147"/>
      <c r="AX72" s="148"/>
      <c r="AY72" s="146"/>
      <c r="AZ72" s="147"/>
      <c r="BA72" s="147"/>
      <c r="BB72" s="148"/>
      <c r="BC72" s="146"/>
      <c r="BD72" s="147"/>
      <c r="BE72" s="147"/>
      <c r="BF72" s="148"/>
      <c r="BG72" s="146"/>
      <c r="BH72" s="147"/>
      <c r="BI72" s="147"/>
      <c r="BJ72" s="148"/>
      <c r="BK72" s="146"/>
      <c r="BL72" s="147"/>
      <c r="BM72" s="147"/>
      <c r="BN72" s="148"/>
      <c r="BO72" s="146"/>
      <c r="BP72" s="147"/>
      <c r="BQ72" s="147"/>
      <c r="BR72" s="148"/>
      <c r="BS72" s="146"/>
      <c r="BT72" s="147"/>
      <c r="BU72" s="147"/>
      <c r="BV72" s="147"/>
      <c r="BW72" s="148"/>
      <c r="BX72" s="146"/>
      <c r="BY72" s="147"/>
      <c r="BZ72" s="147"/>
      <c r="CA72" s="148"/>
      <c r="CB72" s="146"/>
      <c r="CC72" s="147"/>
      <c r="CD72" s="147"/>
      <c r="CE72" s="148"/>
      <c r="CF72" s="146">
        <v>0</v>
      </c>
      <c r="CG72" s="147"/>
      <c r="CH72" s="147"/>
      <c r="CI72" s="148"/>
      <c r="CJ72" s="146"/>
      <c r="CK72" s="147"/>
      <c r="CL72" s="147"/>
      <c r="CM72" s="148"/>
      <c r="CN72" s="135">
        <v>11</v>
      </c>
      <c r="CO72" s="136"/>
      <c r="CP72" s="136"/>
      <c r="CQ72" s="137"/>
      <c r="CR72" s="146">
        <v>1</v>
      </c>
      <c r="CS72" s="147"/>
      <c r="CT72" s="147"/>
      <c r="CU72" s="147"/>
      <c r="CV72" s="148"/>
      <c r="CW72" s="146"/>
      <c r="CX72" s="147"/>
      <c r="CY72" s="147"/>
      <c r="CZ72" s="147"/>
      <c r="DA72" s="148"/>
      <c r="DB72" s="146"/>
      <c r="DC72" s="147"/>
      <c r="DD72" s="147"/>
      <c r="DE72" s="147"/>
      <c r="DF72" s="148"/>
      <c r="DG72" s="135">
        <f>CF72+CN72+CR72</f>
        <v>12</v>
      </c>
      <c r="DH72" s="136"/>
      <c r="DI72" s="136"/>
      <c r="DJ72" s="136"/>
      <c r="DK72" s="137"/>
      <c r="DL72" s="146"/>
      <c r="DM72" s="147"/>
      <c r="DN72" s="147"/>
      <c r="DO72" s="148"/>
      <c r="DP72" s="146"/>
      <c r="DQ72" s="147"/>
      <c r="DR72" s="147"/>
      <c r="DS72" s="148"/>
      <c r="DT72" s="135">
        <f>CF72+CN72+CR72</f>
        <v>12</v>
      </c>
      <c r="DU72" s="136"/>
      <c r="DV72" s="136"/>
      <c r="DW72" s="136"/>
      <c r="DX72" s="137"/>
      <c r="DY72" s="143" t="s">
        <v>616</v>
      </c>
      <c r="DZ72" s="144"/>
      <c r="EA72" s="144"/>
      <c r="EB72" s="144"/>
      <c r="EC72" s="145"/>
      <c r="ED72" s="143" t="s">
        <v>619</v>
      </c>
      <c r="EE72" s="144"/>
      <c r="EF72" s="144"/>
      <c r="EG72" s="144"/>
      <c r="EH72" s="145"/>
      <c r="EI72" s="143" t="s">
        <v>619</v>
      </c>
      <c r="EJ72" s="144"/>
      <c r="EK72" s="144"/>
      <c r="EL72" s="144"/>
      <c r="EM72" s="145"/>
      <c r="EN72" s="132">
        <v>1.187</v>
      </c>
      <c r="EO72" s="133"/>
      <c r="EP72" s="133"/>
      <c r="EQ72" s="134"/>
      <c r="ER72" s="135">
        <v>0.01</v>
      </c>
      <c r="ES72" s="136"/>
      <c r="ET72" s="136"/>
      <c r="EU72" s="136"/>
      <c r="EV72" s="136"/>
      <c r="EW72" s="136"/>
      <c r="EX72" s="136"/>
      <c r="EY72" s="137"/>
      <c r="EZ72" s="143" t="s">
        <v>445</v>
      </c>
      <c r="FA72" s="144"/>
      <c r="FB72" s="144"/>
      <c r="FC72" s="144"/>
      <c r="FD72" s="144"/>
      <c r="FE72" s="145"/>
      <c r="FI72" s="96"/>
      <c r="FJ72" s="96"/>
      <c r="FK72" s="97"/>
      <c r="FL72" s="135">
        <f t="shared" si="0"/>
        <v>0.01187</v>
      </c>
      <c r="FM72" s="136"/>
      <c r="FN72" s="137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</row>
    <row r="73" spans="1:170" s="83" customFormat="1" ht="47.25" customHeight="1">
      <c r="A73" s="149" t="s">
        <v>622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1"/>
      <c r="AG73" s="146"/>
      <c r="AH73" s="147"/>
      <c r="AI73" s="147"/>
      <c r="AJ73" s="147"/>
      <c r="AK73" s="148"/>
      <c r="AL73" s="146"/>
      <c r="AM73" s="147"/>
      <c r="AN73" s="147"/>
      <c r="AO73" s="147"/>
      <c r="AP73" s="148"/>
      <c r="AQ73" s="146"/>
      <c r="AR73" s="147"/>
      <c r="AS73" s="147"/>
      <c r="AT73" s="148"/>
      <c r="AU73" s="146"/>
      <c r="AV73" s="147"/>
      <c r="AW73" s="147"/>
      <c r="AX73" s="148"/>
      <c r="AY73" s="146"/>
      <c r="AZ73" s="147"/>
      <c r="BA73" s="147"/>
      <c r="BB73" s="148"/>
      <c r="BC73" s="146"/>
      <c r="BD73" s="147"/>
      <c r="BE73" s="147"/>
      <c r="BF73" s="148"/>
      <c r="BG73" s="146"/>
      <c r="BH73" s="147"/>
      <c r="BI73" s="147"/>
      <c r="BJ73" s="148"/>
      <c r="BK73" s="146"/>
      <c r="BL73" s="147"/>
      <c r="BM73" s="147"/>
      <c r="BN73" s="148"/>
      <c r="BO73" s="146"/>
      <c r="BP73" s="147"/>
      <c r="BQ73" s="147"/>
      <c r="BR73" s="148"/>
      <c r="BS73" s="146"/>
      <c r="BT73" s="147"/>
      <c r="BU73" s="147"/>
      <c r="BV73" s="147"/>
      <c r="BW73" s="148"/>
      <c r="BX73" s="146"/>
      <c r="BY73" s="147"/>
      <c r="BZ73" s="147"/>
      <c r="CA73" s="148"/>
      <c r="CB73" s="146"/>
      <c r="CC73" s="147"/>
      <c r="CD73" s="147"/>
      <c r="CE73" s="148"/>
      <c r="CF73" s="146">
        <f>SUM(CF8:CF72)</f>
        <v>92</v>
      </c>
      <c r="CG73" s="147"/>
      <c r="CH73" s="147"/>
      <c r="CI73" s="148"/>
      <c r="CJ73" s="146"/>
      <c r="CK73" s="147"/>
      <c r="CL73" s="147"/>
      <c r="CM73" s="148"/>
      <c r="CN73" s="135">
        <f>SUM(CN8:CN72)</f>
        <v>107510</v>
      </c>
      <c r="CO73" s="136"/>
      <c r="CP73" s="136"/>
      <c r="CQ73" s="137"/>
      <c r="CR73" s="135">
        <f>SUM(CR8:CR72)</f>
        <v>4963</v>
      </c>
      <c r="CS73" s="136"/>
      <c r="CT73" s="136"/>
      <c r="CU73" s="136"/>
      <c r="CV73" s="137"/>
      <c r="CW73" s="146"/>
      <c r="CX73" s="147"/>
      <c r="CY73" s="147"/>
      <c r="CZ73" s="147"/>
      <c r="DA73" s="148"/>
      <c r="DB73" s="135"/>
      <c r="DC73" s="136"/>
      <c r="DD73" s="136"/>
      <c r="DE73" s="136"/>
      <c r="DF73" s="137"/>
      <c r="DG73" s="135">
        <f>SUM(DG8:DG72)</f>
        <v>112565</v>
      </c>
      <c r="DH73" s="136"/>
      <c r="DI73" s="136"/>
      <c r="DJ73" s="136"/>
      <c r="DK73" s="137"/>
      <c r="DL73" s="146"/>
      <c r="DM73" s="147"/>
      <c r="DN73" s="147"/>
      <c r="DO73" s="148"/>
      <c r="DP73" s="146"/>
      <c r="DQ73" s="147"/>
      <c r="DR73" s="147"/>
      <c r="DS73" s="148"/>
      <c r="DT73" s="135">
        <f>SUM(DT8:DT72)</f>
        <v>112745</v>
      </c>
      <c r="DU73" s="136"/>
      <c r="DV73" s="136"/>
      <c r="DW73" s="136"/>
      <c r="DX73" s="137"/>
      <c r="DY73" s="143"/>
      <c r="DZ73" s="144"/>
      <c r="EA73" s="144"/>
      <c r="EB73" s="144"/>
      <c r="EC73" s="145"/>
      <c r="ED73" s="143"/>
      <c r="EE73" s="144"/>
      <c r="EF73" s="144"/>
      <c r="EG73" s="144"/>
      <c r="EH73" s="145"/>
      <c r="EI73" s="143"/>
      <c r="EJ73" s="144"/>
      <c r="EK73" s="144"/>
      <c r="EL73" s="144"/>
      <c r="EM73" s="145"/>
      <c r="EN73" s="135">
        <v>63.002</v>
      </c>
      <c r="EO73" s="136"/>
      <c r="EP73" s="136"/>
      <c r="EQ73" s="137"/>
      <c r="ER73" s="135">
        <f>SUM(ER8:ER72)</f>
        <v>29.13000000000001</v>
      </c>
      <c r="ES73" s="136"/>
      <c r="ET73" s="136"/>
      <c r="EU73" s="136"/>
      <c r="EV73" s="136"/>
      <c r="EW73" s="136"/>
      <c r="EX73" s="136"/>
      <c r="EY73" s="137"/>
      <c r="EZ73" s="191"/>
      <c r="FA73" s="191"/>
      <c r="FB73" s="191"/>
      <c r="FC73" s="191"/>
      <c r="FD73" s="191"/>
      <c r="FE73" s="191"/>
      <c r="FF73" s="138"/>
      <c r="FG73" s="138"/>
      <c r="FH73" s="138"/>
      <c r="FI73" s="107"/>
      <c r="FJ73" s="107"/>
      <c r="FK73" s="107"/>
      <c r="FL73" s="138">
        <f>SUM(FL8:FL72)</f>
        <v>20.83967</v>
      </c>
      <c r="FM73" s="138"/>
      <c r="FN73" s="138"/>
    </row>
    <row r="74" spans="1:170" s="83" customFormat="1" ht="21" customHeight="1">
      <c r="A74" s="98"/>
      <c r="B74" s="98"/>
      <c r="C74" s="98"/>
      <c r="D74" s="98"/>
      <c r="E74" s="99"/>
      <c r="F74" s="99"/>
      <c r="G74" s="99"/>
      <c r="H74" s="99"/>
      <c r="I74" s="99"/>
      <c r="J74" s="99"/>
      <c r="K74" s="99"/>
      <c r="L74" s="100"/>
      <c r="M74" s="100"/>
      <c r="N74" s="100"/>
      <c r="O74" s="100"/>
      <c r="P74" s="100"/>
      <c r="Q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1"/>
      <c r="CO74" s="101"/>
      <c r="CP74" s="101"/>
      <c r="CQ74" s="101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1"/>
      <c r="DU74" s="101"/>
      <c r="DV74" s="101"/>
      <c r="DW74" s="101"/>
      <c r="DX74" s="101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2"/>
      <c r="FA74" s="102"/>
      <c r="FB74" s="102"/>
      <c r="FC74" s="102"/>
      <c r="FD74" s="102"/>
      <c r="FE74" s="102"/>
      <c r="FF74" s="98"/>
      <c r="FG74" s="98"/>
      <c r="FH74" s="98"/>
      <c r="FI74" s="98"/>
      <c r="FJ74" s="98"/>
      <c r="FK74" s="98"/>
      <c r="FL74" s="139"/>
      <c r="FM74" s="139"/>
      <c r="FN74" s="139"/>
    </row>
    <row r="75" spans="1:102" s="103" customFormat="1" ht="13.5" customHeight="1">
      <c r="A75" s="186" t="s">
        <v>353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 t="s">
        <v>354</v>
      </c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 t="s">
        <v>355</v>
      </c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</row>
    <row r="76" spans="1:25" s="105" customFormat="1" ht="3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167" s="80" customFormat="1" ht="27" customHeight="1">
      <c r="A77" s="187" t="s">
        <v>630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</row>
    <row r="78" spans="1:101" s="80" customFormat="1" ht="12.75" customHeight="1">
      <c r="A78" s="80" t="s">
        <v>631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</row>
    <row r="79" s="80" customFormat="1" ht="12.75" customHeight="1">
      <c r="A79" s="80" t="s">
        <v>632</v>
      </c>
    </row>
    <row r="80" s="80" customFormat="1" ht="12.75" customHeight="1">
      <c r="A80" s="80" t="s">
        <v>633</v>
      </c>
    </row>
    <row r="81" s="80" customFormat="1" ht="12.75" customHeight="1">
      <c r="A81" s="80" t="s">
        <v>634</v>
      </c>
    </row>
    <row r="82" spans="1:158" s="80" customFormat="1" ht="12.75" customHeight="1">
      <c r="A82" s="80" t="s">
        <v>635</v>
      </c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</row>
    <row r="83" spans="130:164" ht="12.75">
      <c r="DZ83" s="183"/>
      <c r="EA83" s="183"/>
      <c r="EB83" s="183"/>
      <c r="EC83" s="183"/>
      <c r="ED83" s="183"/>
      <c r="EE83" s="183"/>
      <c r="EF83" s="183"/>
      <c r="EG83" s="183"/>
      <c r="EH83" s="183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H83" s="78"/>
    </row>
    <row r="84" ht="12.75">
      <c r="FH84" s="78"/>
    </row>
    <row r="85" ht="12.75">
      <c r="FH85" s="78"/>
    </row>
    <row r="86" ht="12.75">
      <c r="FH86" s="78"/>
    </row>
    <row r="87" ht="12.75">
      <c r="FH87" s="78"/>
    </row>
    <row r="88" ht="12.75">
      <c r="FH88" s="78"/>
    </row>
    <row r="89" ht="12.75">
      <c r="FH89" s="78"/>
    </row>
    <row r="90" ht="12.75">
      <c r="FH90" s="78"/>
    </row>
    <row r="91" ht="12.75">
      <c r="FH91" s="78"/>
    </row>
    <row r="92" ht="12.75">
      <c r="FH92" s="78"/>
    </row>
    <row r="93" ht="12.75">
      <c r="FH93" s="78"/>
    </row>
    <row r="94" ht="12.75">
      <c r="FH94" s="78"/>
    </row>
    <row r="95" ht="12.75">
      <c r="FH95" s="78"/>
    </row>
    <row r="96" ht="12.75">
      <c r="FH96" s="78"/>
    </row>
    <row r="97" ht="12.75">
      <c r="FH97" s="78"/>
    </row>
    <row r="98" ht="12.75">
      <c r="FH98" s="78"/>
    </row>
    <row r="99" ht="12.75">
      <c r="FH99" s="78"/>
    </row>
    <row r="100" ht="12.75">
      <c r="FH100" s="78"/>
    </row>
    <row r="101" ht="12.75">
      <c r="FH101" s="78"/>
    </row>
    <row r="102" ht="12.75">
      <c r="FH102" s="78"/>
    </row>
    <row r="103" ht="12.75">
      <c r="FH103" s="78"/>
    </row>
    <row r="104" ht="12.75">
      <c r="FH104" s="78"/>
    </row>
    <row r="105" ht="12.75">
      <c r="FH105" s="78"/>
    </row>
    <row r="106" ht="12.75">
      <c r="FH106" s="78"/>
    </row>
    <row r="107" ht="12.75">
      <c r="FH107" s="78"/>
    </row>
    <row r="108" ht="12.75">
      <c r="FH108" s="78"/>
    </row>
    <row r="109" ht="12.75">
      <c r="FH109" s="78"/>
    </row>
    <row r="110" ht="12.75">
      <c r="FH110" s="78"/>
    </row>
    <row r="111" ht="12.75">
      <c r="FH111" s="78"/>
    </row>
    <row r="112" ht="12.75">
      <c r="FH112" s="78"/>
    </row>
    <row r="113" ht="12.75">
      <c r="FH113" s="78"/>
    </row>
    <row r="114" ht="12.75">
      <c r="FH114" s="78"/>
    </row>
    <row r="115" ht="12.75">
      <c r="FH115" s="78"/>
    </row>
    <row r="116" ht="12.75">
      <c r="FH116" s="78"/>
    </row>
    <row r="117" ht="12.75">
      <c r="FH117" s="78"/>
    </row>
    <row r="118" ht="12.75">
      <c r="FH118" s="78"/>
    </row>
    <row r="119" ht="12.75">
      <c r="FH119" s="78"/>
    </row>
    <row r="120" ht="12.75">
      <c r="FH120" s="78"/>
    </row>
    <row r="121" ht="12.75">
      <c r="FH121" s="78"/>
    </row>
    <row r="122" ht="12.75">
      <c r="FH122" s="78"/>
    </row>
    <row r="123" ht="12.75">
      <c r="FH123" s="78"/>
    </row>
    <row r="124" ht="12.75">
      <c r="FH124" s="78"/>
    </row>
    <row r="125" ht="12.75">
      <c r="FH125" s="78"/>
    </row>
    <row r="126" ht="12.75">
      <c r="FH126" s="78"/>
    </row>
    <row r="127" ht="12.75">
      <c r="FH127" s="78"/>
    </row>
    <row r="128" ht="12.75">
      <c r="FH128" s="78"/>
    </row>
    <row r="129" ht="12.75">
      <c r="FH129" s="78"/>
    </row>
    <row r="130" ht="12.75">
      <c r="FH130" s="78"/>
    </row>
    <row r="131" ht="12.75">
      <c r="FH131" s="78"/>
    </row>
    <row r="132" ht="12.75">
      <c r="FH132" s="78"/>
    </row>
    <row r="133" ht="12.75">
      <c r="FH133" s="78"/>
    </row>
    <row r="134" ht="12.75">
      <c r="FH134" s="78"/>
    </row>
    <row r="135" ht="12.75">
      <c r="FH135" s="78"/>
    </row>
    <row r="136" ht="12.75">
      <c r="FH136" s="78"/>
    </row>
    <row r="137" ht="12.75">
      <c r="FH137" s="78"/>
    </row>
    <row r="138" ht="12.75">
      <c r="FH138" s="78"/>
    </row>
    <row r="139" ht="12.75">
      <c r="FH139" s="78"/>
    </row>
    <row r="140" ht="12.75">
      <c r="FH140" s="78"/>
    </row>
    <row r="141" ht="12.75">
      <c r="FH141" s="78"/>
    </row>
    <row r="142" ht="12.75">
      <c r="FH142" s="78"/>
    </row>
    <row r="143" ht="12.75">
      <c r="FH143" s="78"/>
    </row>
    <row r="144" ht="12.75">
      <c r="FH144" s="78"/>
    </row>
    <row r="145" ht="12.75">
      <c r="FH145" s="78"/>
    </row>
    <row r="146" ht="12.75">
      <c r="FH146" s="78"/>
    </row>
    <row r="147" ht="12.75">
      <c r="FH147" s="78"/>
    </row>
    <row r="148" ht="12.75">
      <c r="FH148" s="78"/>
    </row>
    <row r="149" ht="12.75">
      <c r="FH149" s="78"/>
    </row>
    <row r="150" ht="12.75">
      <c r="FH150" s="78"/>
    </row>
    <row r="151" ht="12.75">
      <c r="FH151" s="78"/>
    </row>
    <row r="152" ht="12.75">
      <c r="FH152" s="78"/>
    </row>
    <row r="153" ht="12.75">
      <c r="FH153" s="78"/>
    </row>
    <row r="154" ht="12.75">
      <c r="FH154" s="78"/>
    </row>
    <row r="155" ht="12.75">
      <c r="FH155" s="78"/>
    </row>
    <row r="156" ht="12.75">
      <c r="FH156" s="78"/>
    </row>
    <row r="157" ht="12.75">
      <c r="FH157" s="78"/>
    </row>
    <row r="158" ht="12.75">
      <c r="FH158" s="78"/>
    </row>
    <row r="159" ht="12.75">
      <c r="FH159" s="78"/>
    </row>
    <row r="160" ht="12.75">
      <c r="FH160" s="78"/>
    </row>
    <row r="161" ht="12.75">
      <c r="FH161" s="78"/>
    </row>
    <row r="162" ht="12.75">
      <c r="FH162" s="78"/>
    </row>
    <row r="163" ht="12.75">
      <c r="FH163" s="78"/>
    </row>
    <row r="164" ht="12.75">
      <c r="FH164" s="78"/>
    </row>
    <row r="165" ht="12.75">
      <c r="FH165" s="78"/>
    </row>
    <row r="166" ht="12.75">
      <c r="FH166" s="78"/>
    </row>
    <row r="167" ht="12.75">
      <c r="FH167" s="78"/>
    </row>
    <row r="168" ht="12.75">
      <c r="FH168" s="78"/>
    </row>
    <row r="169" ht="12.75">
      <c r="FH169" s="78"/>
    </row>
    <row r="170" ht="12.75">
      <c r="FH170" s="78"/>
    </row>
    <row r="171" ht="12.75">
      <c r="FH171" s="78"/>
    </row>
    <row r="172" ht="12.75">
      <c r="FH172" s="78"/>
    </row>
    <row r="173" ht="12.75">
      <c r="FH173" s="78"/>
    </row>
    <row r="174" ht="12.75">
      <c r="FH174" s="78"/>
    </row>
    <row r="175" ht="12.75">
      <c r="FH175" s="78"/>
    </row>
    <row r="176" ht="12.75">
      <c r="FH176" s="78"/>
    </row>
    <row r="177" ht="12.75">
      <c r="FH177" s="78"/>
    </row>
    <row r="178" ht="12.75">
      <c r="FH178" s="78"/>
    </row>
    <row r="179" ht="12.75">
      <c r="FH179" s="78"/>
    </row>
    <row r="180" ht="12.75">
      <c r="FH180" s="78"/>
    </row>
    <row r="181" ht="12.75">
      <c r="FH181" s="78"/>
    </row>
    <row r="182" ht="12.75">
      <c r="FH182" s="78"/>
    </row>
    <row r="183" ht="12.75">
      <c r="FH183" s="78"/>
    </row>
    <row r="184" ht="12.75">
      <c r="FH184" s="78"/>
    </row>
    <row r="185" ht="12.75">
      <c r="FH185" s="78"/>
    </row>
    <row r="186" ht="12.75">
      <c r="FH186" s="78"/>
    </row>
    <row r="187" ht="12.75">
      <c r="FH187" s="78"/>
    </row>
    <row r="188" ht="12.75">
      <c r="FH188" s="78"/>
    </row>
    <row r="189" ht="12.75">
      <c r="FH189" s="78"/>
    </row>
    <row r="190" ht="12.75">
      <c r="FH190" s="78"/>
    </row>
    <row r="191" ht="12.75">
      <c r="FH191" s="78"/>
    </row>
    <row r="192" ht="12.75">
      <c r="FH192" s="78"/>
    </row>
    <row r="193" ht="12.75">
      <c r="FH193" s="78"/>
    </row>
    <row r="194" ht="12.75">
      <c r="FH194" s="78"/>
    </row>
    <row r="195" ht="12.75">
      <c r="FH195" s="78"/>
    </row>
    <row r="196" ht="12.75">
      <c r="FH196" s="78"/>
    </row>
    <row r="197" ht="12.75">
      <c r="FH197" s="78"/>
    </row>
    <row r="198" ht="12.75">
      <c r="FH198" s="78"/>
    </row>
    <row r="199" ht="12.75">
      <c r="FH199" s="78"/>
    </row>
    <row r="200" ht="12.75">
      <c r="FH200" s="78"/>
    </row>
    <row r="201" ht="12.75">
      <c r="FH201" s="78"/>
    </row>
    <row r="202" ht="12.75">
      <c r="FH202" s="78"/>
    </row>
    <row r="203" ht="12.75">
      <c r="FH203" s="78"/>
    </row>
    <row r="204" ht="12.75">
      <c r="FH204" s="78"/>
    </row>
    <row r="205" ht="12.75">
      <c r="FH205" s="78"/>
    </row>
    <row r="206" ht="12.75">
      <c r="FH206" s="78"/>
    </row>
    <row r="207" ht="12.75">
      <c r="FH207" s="78"/>
    </row>
    <row r="208" ht="12.75">
      <c r="FH208" s="78"/>
    </row>
    <row r="209" ht="12.75">
      <c r="FH209" s="78"/>
    </row>
    <row r="210" ht="12.75">
      <c r="FH210" s="78"/>
    </row>
    <row r="211" ht="12.75">
      <c r="FH211" s="78"/>
    </row>
    <row r="212" ht="12.75">
      <c r="FH212" s="78"/>
    </row>
    <row r="213" ht="12.75">
      <c r="FH213" s="78"/>
    </row>
    <row r="214" ht="12.75">
      <c r="FH214" s="78"/>
    </row>
    <row r="215" ht="12.75">
      <c r="FH215" s="78"/>
    </row>
    <row r="216" ht="12.75">
      <c r="FH216" s="78"/>
    </row>
    <row r="217" ht="12.75">
      <c r="FH217" s="78"/>
    </row>
    <row r="218" ht="12.75">
      <c r="FH218" s="78"/>
    </row>
    <row r="219" ht="12.75">
      <c r="FH219" s="78"/>
    </row>
    <row r="220" ht="12.75">
      <c r="FH220" s="78"/>
    </row>
    <row r="221" ht="12.75">
      <c r="FH221" s="78"/>
    </row>
    <row r="222" ht="12.75">
      <c r="FH222" s="78"/>
    </row>
    <row r="223" ht="12.75">
      <c r="FH223" s="78"/>
    </row>
    <row r="224" ht="12.75">
      <c r="FH224" s="78"/>
    </row>
    <row r="225" ht="12.75">
      <c r="FH225" s="78"/>
    </row>
    <row r="226" ht="12.75">
      <c r="FH226" s="78"/>
    </row>
    <row r="227" ht="12.75">
      <c r="FH227" s="78"/>
    </row>
    <row r="228" ht="12.75">
      <c r="FH228" s="78"/>
    </row>
    <row r="229" ht="12.75">
      <c r="FH229" s="78"/>
    </row>
    <row r="230" ht="12.75">
      <c r="FH230" s="78"/>
    </row>
    <row r="231" ht="12.75">
      <c r="FH231" s="78"/>
    </row>
    <row r="232" ht="12.75">
      <c r="FH232" s="78"/>
    </row>
    <row r="233" ht="12.75">
      <c r="FH233" s="78"/>
    </row>
    <row r="234" ht="12.75">
      <c r="FH234" s="78"/>
    </row>
    <row r="235" ht="12.75">
      <c r="FH235" s="78"/>
    </row>
    <row r="236" ht="12.75">
      <c r="FH236" s="78"/>
    </row>
    <row r="237" ht="12.75">
      <c r="FH237" s="78"/>
    </row>
    <row r="238" ht="12.75">
      <c r="FH238" s="78"/>
    </row>
    <row r="239" ht="12.75">
      <c r="FH239" s="78"/>
    </row>
    <row r="240" ht="12.75">
      <c r="FH240" s="78"/>
    </row>
    <row r="241" ht="12.75">
      <c r="FH241" s="78"/>
    </row>
    <row r="242" ht="12.75">
      <c r="FH242" s="78"/>
    </row>
    <row r="243" ht="12.75">
      <c r="FH243" s="78"/>
    </row>
    <row r="244" ht="12.75">
      <c r="FH244" s="78"/>
    </row>
    <row r="245" ht="12.75">
      <c r="FH245" s="78"/>
    </row>
    <row r="246" ht="12.75">
      <c r="FH246" s="78"/>
    </row>
    <row r="247" ht="12.75">
      <c r="FH247" s="78"/>
    </row>
    <row r="248" ht="12.75">
      <c r="FH248" s="78"/>
    </row>
    <row r="249" ht="12.75">
      <c r="FH249" s="78"/>
    </row>
    <row r="250" ht="12.75">
      <c r="FH250" s="78"/>
    </row>
    <row r="251" ht="12.75">
      <c r="FH251" s="78"/>
    </row>
    <row r="252" ht="12.75">
      <c r="FH252" s="78"/>
    </row>
    <row r="253" ht="12.75">
      <c r="FH253" s="78"/>
    </row>
    <row r="254" ht="12.75">
      <c r="FH254" s="78"/>
    </row>
    <row r="255" ht="12.75">
      <c r="FH255" s="78"/>
    </row>
    <row r="256" ht="12.75">
      <c r="FH256" s="78"/>
    </row>
    <row r="257" ht="12.75">
      <c r="FH257" s="78"/>
    </row>
    <row r="258" ht="12.75">
      <c r="FH258" s="78"/>
    </row>
    <row r="259" ht="12.75">
      <c r="FH259" s="78"/>
    </row>
    <row r="260" ht="12.75">
      <c r="FH260" s="78"/>
    </row>
    <row r="261" ht="12.75">
      <c r="FH261" s="78"/>
    </row>
    <row r="262" ht="12.75">
      <c r="FH262" s="78"/>
    </row>
    <row r="263" ht="12.75">
      <c r="FH263" s="78"/>
    </row>
    <row r="264" ht="12.75">
      <c r="FH264" s="78"/>
    </row>
    <row r="265" ht="12.75">
      <c r="FH265" s="78"/>
    </row>
    <row r="266" ht="12.75">
      <c r="FH266" s="78"/>
    </row>
    <row r="267" ht="12.75">
      <c r="FH267" s="78"/>
    </row>
    <row r="268" ht="12.75">
      <c r="FH268" s="78"/>
    </row>
    <row r="269" ht="12.75">
      <c r="FH269" s="78"/>
    </row>
    <row r="270" ht="12.75">
      <c r="FH270" s="78"/>
    </row>
    <row r="271" ht="12.75">
      <c r="FH271" s="78"/>
    </row>
    <row r="272" ht="12.75">
      <c r="FH272" s="78"/>
    </row>
    <row r="273" ht="12.75">
      <c r="FH273" s="78"/>
    </row>
    <row r="274" ht="12.75">
      <c r="FH274" s="78"/>
    </row>
    <row r="275" ht="12.75">
      <c r="FH275" s="78"/>
    </row>
    <row r="276" ht="12.75">
      <c r="FH276" s="78"/>
    </row>
    <row r="277" ht="12.75">
      <c r="FH277" s="78"/>
    </row>
    <row r="278" ht="12.75">
      <c r="FH278" s="78"/>
    </row>
    <row r="279" ht="12.75">
      <c r="FH279" s="78"/>
    </row>
    <row r="280" ht="12.75">
      <c r="FH280" s="78"/>
    </row>
    <row r="281" ht="12.75">
      <c r="FH281" s="78"/>
    </row>
    <row r="282" ht="12.75">
      <c r="FH282" s="78"/>
    </row>
    <row r="283" ht="12.75">
      <c r="FH283" s="78"/>
    </row>
    <row r="284" ht="12.75">
      <c r="FH284" s="78"/>
    </row>
    <row r="285" ht="12.75">
      <c r="FH285" s="78"/>
    </row>
    <row r="286" ht="12.75">
      <c r="FH286" s="78"/>
    </row>
    <row r="287" ht="12.75">
      <c r="FH287" s="78"/>
    </row>
    <row r="288" ht="12.75">
      <c r="FH288" s="78"/>
    </row>
    <row r="289" ht="12.75">
      <c r="FH289" s="78"/>
    </row>
    <row r="290" ht="12.75">
      <c r="FH290" s="78"/>
    </row>
    <row r="291" ht="12.75">
      <c r="FH291" s="78"/>
    </row>
    <row r="292" ht="12.75">
      <c r="FH292" s="78"/>
    </row>
    <row r="293" ht="12.75">
      <c r="FH293" s="78"/>
    </row>
    <row r="294" ht="12.75">
      <c r="FH294" s="78"/>
    </row>
    <row r="295" ht="12.75">
      <c r="FH295" s="78"/>
    </row>
    <row r="296" ht="12.75">
      <c r="FH296" s="78"/>
    </row>
    <row r="297" ht="12.75">
      <c r="FH297" s="78"/>
    </row>
    <row r="298" ht="12.75">
      <c r="FH298" s="78"/>
    </row>
    <row r="299" ht="12.75">
      <c r="FH299" s="78"/>
    </row>
    <row r="300" ht="12.75">
      <c r="FH300" s="78"/>
    </row>
    <row r="301" ht="12.75">
      <c r="FH301" s="78"/>
    </row>
    <row r="302" ht="12.75">
      <c r="FH302" s="78"/>
    </row>
    <row r="303" ht="12.75">
      <c r="FH303" s="78"/>
    </row>
    <row r="304" ht="12.75">
      <c r="FH304" s="78"/>
    </row>
    <row r="305" ht="12.75">
      <c r="FH305" s="78"/>
    </row>
    <row r="306" ht="12.75">
      <c r="FH306" s="78"/>
    </row>
    <row r="307" ht="12.75">
      <c r="FH307" s="78"/>
    </row>
    <row r="308" ht="12.75">
      <c r="FH308" s="78"/>
    </row>
    <row r="309" ht="12.75">
      <c r="FH309" s="78"/>
    </row>
    <row r="310" ht="12.75">
      <c r="FH310" s="78"/>
    </row>
    <row r="311" ht="12.75">
      <c r="FH311" s="78"/>
    </row>
    <row r="312" ht="12.75">
      <c r="FH312" s="78"/>
    </row>
    <row r="313" ht="12.75">
      <c r="FH313" s="78"/>
    </row>
    <row r="314" ht="12.75">
      <c r="FH314" s="78"/>
    </row>
    <row r="315" ht="12.75">
      <c r="FH315" s="78"/>
    </row>
    <row r="316" ht="12.75">
      <c r="FH316" s="78"/>
    </row>
    <row r="317" ht="12.75">
      <c r="FH317" s="78"/>
    </row>
    <row r="318" ht="12.75">
      <c r="FH318" s="78"/>
    </row>
    <row r="319" ht="12.75">
      <c r="FH319" s="78"/>
    </row>
    <row r="320" ht="12.75">
      <c r="FH320" s="78"/>
    </row>
    <row r="321" ht="12.75">
      <c r="FH321" s="78"/>
    </row>
    <row r="322" ht="12.75">
      <c r="FH322" s="78"/>
    </row>
    <row r="323" ht="12.75">
      <c r="FH323" s="78"/>
    </row>
    <row r="324" ht="12.75">
      <c r="FH324" s="78"/>
    </row>
    <row r="325" ht="12.75">
      <c r="FH325" s="78"/>
    </row>
    <row r="326" ht="12.75">
      <c r="FH326" s="78"/>
    </row>
    <row r="327" ht="12.75">
      <c r="FH327" s="78"/>
    </row>
    <row r="328" ht="12.75">
      <c r="FH328" s="78"/>
    </row>
    <row r="329" ht="12.75">
      <c r="FH329" s="78"/>
    </row>
    <row r="330" ht="12.75">
      <c r="FH330" s="78"/>
    </row>
    <row r="331" ht="12.75">
      <c r="FH331" s="78"/>
    </row>
    <row r="332" ht="12.75">
      <c r="FH332" s="78"/>
    </row>
    <row r="333" ht="12.75">
      <c r="FH333" s="78"/>
    </row>
    <row r="334" ht="12.75">
      <c r="FH334" s="78"/>
    </row>
    <row r="335" ht="12.75">
      <c r="FH335" s="78"/>
    </row>
    <row r="336" ht="12.75">
      <c r="FH336" s="78"/>
    </row>
    <row r="337" ht="12.75">
      <c r="FH337" s="78"/>
    </row>
    <row r="338" ht="12.75">
      <c r="FH338" s="78"/>
    </row>
    <row r="339" ht="12.75">
      <c r="FH339" s="78"/>
    </row>
    <row r="340" ht="12.75">
      <c r="FH340" s="78"/>
    </row>
    <row r="341" ht="12.75">
      <c r="FH341" s="78"/>
    </row>
    <row r="342" ht="12.75">
      <c r="FH342" s="78"/>
    </row>
    <row r="343" ht="12.75">
      <c r="FH343" s="78"/>
    </row>
    <row r="344" ht="12.75">
      <c r="FH344" s="78"/>
    </row>
    <row r="345" ht="12.75">
      <c r="FH345" s="78"/>
    </row>
    <row r="346" ht="12.75">
      <c r="FH346" s="78"/>
    </row>
    <row r="347" ht="12.75">
      <c r="FH347" s="78"/>
    </row>
    <row r="348" ht="12.75">
      <c r="FH348" s="78"/>
    </row>
    <row r="349" ht="12.75">
      <c r="FH349" s="78"/>
    </row>
    <row r="350" ht="12.75">
      <c r="FH350" s="78"/>
    </row>
    <row r="351" ht="12.75">
      <c r="FH351" s="78"/>
    </row>
    <row r="352" ht="12.75">
      <c r="FH352" s="78"/>
    </row>
    <row r="353" ht="12.75">
      <c r="FH353" s="78"/>
    </row>
    <row r="354" ht="12.75">
      <c r="FH354" s="78"/>
    </row>
    <row r="355" ht="12.75">
      <c r="FH355" s="78"/>
    </row>
    <row r="356" ht="12.75">
      <c r="FH356" s="78"/>
    </row>
    <row r="357" ht="12.75">
      <c r="FH357" s="78"/>
    </row>
    <row r="358" ht="12.75">
      <c r="FH358" s="78"/>
    </row>
    <row r="359" ht="12.75">
      <c r="FH359" s="78"/>
    </row>
    <row r="360" ht="12.75">
      <c r="FH360" s="78"/>
    </row>
    <row r="361" ht="12.75">
      <c r="FH361" s="78"/>
    </row>
    <row r="362" ht="12.75">
      <c r="FH362" s="78"/>
    </row>
    <row r="363" ht="12.75">
      <c r="FH363" s="78"/>
    </row>
    <row r="364" ht="12.75">
      <c r="FH364" s="78"/>
    </row>
    <row r="365" ht="12.75">
      <c r="FH365" s="78"/>
    </row>
    <row r="366" ht="12.75">
      <c r="FH366" s="78"/>
    </row>
    <row r="367" ht="12.75">
      <c r="FH367" s="78"/>
    </row>
    <row r="368" ht="12.75">
      <c r="FH368" s="78"/>
    </row>
    <row r="369" ht="12.75">
      <c r="FH369" s="78"/>
    </row>
    <row r="370" ht="12.75">
      <c r="FH370" s="78"/>
    </row>
    <row r="371" ht="12.75">
      <c r="FH371" s="78"/>
    </row>
    <row r="372" ht="12.75">
      <c r="FH372" s="78"/>
    </row>
    <row r="373" ht="12.75">
      <c r="FH373" s="78"/>
    </row>
    <row r="374" ht="12.75">
      <c r="FH374" s="78"/>
    </row>
    <row r="375" ht="12.75">
      <c r="FH375" s="78"/>
    </row>
    <row r="376" ht="12.75">
      <c r="FH376" s="78"/>
    </row>
    <row r="377" ht="12.75">
      <c r="FH377" s="78"/>
    </row>
    <row r="378" ht="12.75">
      <c r="FH378" s="78"/>
    </row>
    <row r="379" ht="12.75">
      <c r="FH379" s="78"/>
    </row>
    <row r="380" ht="12.75">
      <c r="FH380" s="78"/>
    </row>
    <row r="381" ht="12.75">
      <c r="FH381" s="78"/>
    </row>
    <row r="382" ht="12.75">
      <c r="FH382" s="78"/>
    </row>
    <row r="383" ht="12.75">
      <c r="FH383" s="78"/>
    </row>
    <row r="384" ht="12.75">
      <c r="FH384" s="78"/>
    </row>
    <row r="385" ht="12.75">
      <c r="FH385" s="78"/>
    </row>
    <row r="386" ht="12.75">
      <c r="FH386" s="78"/>
    </row>
    <row r="387" ht="12.75">
      <c r="FH387" s="78"/>
    </row>
    <row r="388" ht="12.75">
      <c r="FH388" s="78"/>
    </row>
    <row r="389" ht="12.75">
      <c r="FH389" s="78"/>
    </row>
    <row r="390" ht="12.75">
      <c r="FH390" s="78"/>
    </row>
    <row r="391" ht="12.75">
      <c r="FH391" s="78"/>
    </row>
    <row r="392" ht="12.75">
      <c r="FH392" s="78"/>
    </row>
    <row r="393" ht="12.75">
      <c r="FH393" s="78"/>
    </row>
    <row r="394" ht="12.75">
      <c r="FH394" s="78"/>
    </row>
    <row r="395" ht="12.75">
      <c r="FH395" s="78"/>
    </row>
    <row r="396" ht="12.75">
      <c r="FH396" s="78"/>
    </row>
    <row r="397" ht="12.75">
      <c r="FH397" s="78"/>
    </row>
    <row r="398" ht="12.75">
      <c r="FH398" s="78"/>
    </row>
    <row r="399" ht="12.75">
      <c r="FH399" s="78"/>
    </row>
    <row r="400" ht="12.75">
      <c r="FH400" s="78"/>
    </row>
    <row r="401" ht="12.75">
      <c r="FH401" s="78"/>
    </row>
    <row r="402" ht="12.75">
      <c r="FH402" s="78"/>
    </row>
    <row r="403" ht="12.75">
      <c r="FH403" s="78"/>
    </row>
    <row r="404" ht="12.75">
      <c r="FH404" s="78"/>
    </row>
    <row r="405" ht="12.75">
      <c r="FH405" s="78"/>
    </row>
    <row r="406" ht="12.75">
      <c r="FH406" s="78"/>
    </row>
    <row r="407" ht="12.75">
      <c r="FH407" s="78"/>
    </row>
    <row r="408" ht="12.75">
      <c r="FH408" s="78"/>
    </row>
    <row r="409" ht="12.75">
      <c r="FH409" s="78"/>
    </row>
    <row r="410" ht="12.75">
      <c r="FH410" s="78"/>
    </row>
    <row r="411" ht="12.75">
      <c r="FH411" s="78"/>
    </row>
    <row r="412" ht="12.75">
      <c r="FH412" s="78"/>
    </row>
    <row r="413" ht="12.75">
      <c r="FH413" s="78"/>
    </row>
    <row r="414" ht="12.75">
      <c r="FH414" s="78"/>
    </row>
    <row r="415" ht="12.75">
      <c r="FH415" s="78"/>
    </row>
    <row r="416" ht="12.75">
      <c r="FH416" s="78"/>
    </row>
    <row r="417" ht="12.75">
      <c r="FH417" s="78"/>
    </row>
    <row r="418" ht="12.75">
      <c r="FH418" s="78"/>
    </row>
    <row r="419" ht="12.75">
      <c r="FH419" s="78"/>
    </row>
    <row r="420" ht="12.75">
      <c r="FH420" s="78"/>
    </row>
    <row r="421" ht="12.75">
      <c r="FH421" s="78"/>
    </row>
    <row r="422" ht="12.75">
      <c r="FH422" s="78"/>
    </row>
    <row r="423" ht="12.75">
      <c r="FH423" s="78"/>
    </row>
    <row r="424" ht="12.75">
      <c r="FH424" s="78"/>
    </row>
    <row r="425" ht="12.75">
      <c r="FH425" s="78"/>
    </row>
    <row r="426" ht="12.75">
      <c r="FH426" s="78"/>
    </row>
    <row r="427" ht="12.75">
      <c r="FH427" s="78"/>
    </row>
    <row r="428" ht="12.75">
      <c r="FH428" s="78"/>
    </row>
    <row r="429" ht="12.75">
      <c r="FH429" s="78"/>
    </row>
    <row r="430" ht="12.75">
      <c r="FH430" s="78"/>
    </row>
    <row r="431" ht="12.75">
      <c r="FH431" s="78"/>
    </row>
    <row r="432" ht="12.75">
      <c r="FH432" s="78"/>
    </row>
    <row r="433" ht="12.75">
      <c r="FH433" s="78"/>
    </row>
    <row r="434" ht="12.75">
      <c r="FH434" s="78"/>
    </row>
    <row r="435" ht="12.75">
      <c r="FH435" s="78"/>
    </row>
    <row r="436" ht="12.75">
      <c r="FH436" s="78"/>
    </row>
    <row r="437" ht="12.75">
      <c r="FH437" s="78"/>
    </row>
    <row r="438" ht="12.75">
      <c r="FH438" s="78"/>
    </row>
    <row r="439" ht="12.75">
      <c r="FH439" s="78"/>
    </row>
    <row r="440" ht="12.75">
      <c r="FH440" s="78"/>
    </row>
    <row r="441" ht="12.75">
      <c r="FH441" s="78"/>
    </row>
    <row r="442" ht="12.75">
      <c r="FH442" s="78"/>
    </row>
    <row r="443" ht="12.75">
      <c r="FH443" s="78"/>
    </row>
    <row r="444" ht="12.75">
      <c r="FH444" s="78"/>
    </row>
    <row r="445" ht="12.75">
      <c r="FH445" s="78"/>
    </row>
    <row r="446" ht="12.75">
      <c r="FH446" s="78"/>
    </row>
    <row r="447" ht="12.75">
      <c r="FH447" s="78"/>
    </row>
    <row r="448" ht="12.75">
      <c r="FH448" s="78"/>
    </row>
    <row r="449" ht="12.75">
      <c r="FH449" s="78"/>
    </row>
    <row r="450" ht="12.75">
      <c r="FH450" s="78"/>
    </row>
    <row r="451" ht="12.75">
      <c r="FH451" s="78"/>
    </row>
    <row r="452" ht="12.75">
      <c r="FH452" s="78"/>
    </row>
    <row r="453" ht="12.75">
      <c r="FH453" s="78"/>
    </row>
    <row r="454" ht="12.75">
      <c r="FH454" s="78"/>
    </row>
    <row r="455" ht="12.75">
      <c r="FH455" s="78"/>
    </row>
    <row r="456" ht="12.75">
      <c r="FH456" s="78"/>
    </row>
    <row r="457" ht="12.75">
      <c r="FH457" s="78"/>
    </row>
    <row r="458" ht="12.75">
      <c r="FH458" s="78"/>
    </row>
    <row r="459" ht="12.75">
      <c r="FH459" s="78"/>
    </row>
    <row r="460" ht="12.75">
      <c r="FH460" s="78"/>
    </row>
    <row r="461" ht="12.75">
      <c r="FH461" s="78"/>
    </row>
    <row r="462" ht="12.75">
      <c r="FH462" s="78"/>
    </row>
    <row r="463" ht="12.75">
      <c r="FH463" s="78"/>
    </row>
    <row r="464" ht="12.75">
      <c r="FH464" s="78"/>
    </row>
    <row r="465" ht="12.75">
      <c r="FH465" s="78"/>
    </row>
    <row r="466" ht="12.75">
      <c r="FH466" s="78"/>
    </row>
    <row r="467" ht="12.75">
      <c r="FH467" s="78"/>
    </row>
    <row r="468" ht="12.75">
      <c r="FH468" s="78"/>
    </row>
    <row r="469" ht="12.75">
      <c r="FH469" s="78"/>
    </row>
    <row r="470" ht="12.75">
      <c r="FH470" s="78"/>
    </row>
    <row r="471" ht="12.75">
      <c r="FH471" s="78"/>
    </row>
    <row r="472" ht="12.75">
      <c r="FH472" s="78"/>
    </row>
    <row r="473" ht="12.75">
      <c r="FH473" s="78"/>
    </row>
    <row r="474" ht="12.75">
      <c r="FH474" s="78"/>
    </row>
    <row r="475" ht="12.75">
      <c r="FH475" s="78"/>
    </row>
    <row r="476" ht="12.75">
      <c r="FH476" s="78"/>
    </row>
    <row r="477" ht="12.75">
      <c r="FH477" s="78"/>
    </row>
    <row r="478" ht="12.75">
      <c r="FH478" s="78"/>
    </row>
    <row r="479" ht="12.75">
      <c r="FH479" s="78"/>
    </row>
    <row r="480" ht="12.75">
      <c r="FH480" s="78"/>
    </row>
    <row r="481" ht="12.75">
      <c r="FH481" s="78"/>
    </row>
    <row r="482" ht="12.75">
      <c r="FH482" s="78"/>
    </row>
    <row r="483" ht="12.75">
      <c r="FH483" s="78"/>
    </row>
    <row r="484" ht="12.75">
      <c r="FH484" s="78"/>
    </row>
    <row r="485" ht="12.75">
      <c r="FH485" s="78"/>
    </row>
    <row r="486" ht="12.75">
      <c r="FH486" s="78"/>
    </row>
    <row r="487" ht="12.75">
      <c r="FH487" s="78"/>
    </row>
    <row r="488" ht="12.75">
      <c r="FH488" s="78"/>
    </row>
    <row r="489" ht="12.75">
      <c r="FH489" s="78"/>
    </row>
    <row r="490" ht="12.75">
      <c r="FH490" s="78"/>
    </row>
    <row r="491" ht="12.75">
      <c r="FH491" s="78"/>
    </row>
    <row r="492" ht="12.75">
      <c r="FH492" s="78"/>
    </row>
    <row r="493" ht="12.75">
      <c r="FH493" s="78"/>
    </row>
    <row r="494" ht="12.75">
      <c r="FH494" s="78"/>
    </row>
    <row r="495" ht="12.75">
      <c r="FH495" s="78"/>
    </row>
    <row r="496" ht="12.75">
      <c r="FH496" s="78"/>
    </row>
    <row r="497" ht="12.75">
      <c r="FH497" s="78"/>
    </row>
    <row r="498" ht="12.75">
      <c r="FH498" s="78"/>
    </row>
    <row r="499" ht="12.75">
      <c r="FH499" s="78"/>
    </row>
    <row r="500" ht="12.75">
      <c r="FH500" s="78"/>
    </row>
    <row r="501" ht="12.75">
      <c r="FH501" s="78"/>
    </row>
    <row r="502" ht="12.75">
      <c r="FH502" s="78"/>
    </row>
    <row r="503" ht="12.75">
      <c r="FH503" s="78"/>
    </row>
    <row r="504" ht="12.75">
      <c r="FH504" s="78"/>
    </row>
    <row r="505" ht="12.75">
      <c r="FH505" s="78"/>
    </row>
    <row r="506" ht="12.75">
      <c r="FH506" s="78"/>
    </row>
    <row r="507" ht="12.75">
      <c r="FH507" s="78"/>
    </row>
    <row r="508" ht="12.75">
      <c r="FH508" s="78"/>
    </row>
    <row r="509" ht="12.75">
      <c r="FH509" s="78"/>
    </row>
    <row r="510" ht="12.75">
      <c r="FH510" s="78"/>
    </row>
    <row r="511" ht="12.75">
      <c r="FH511" s="78"/>
    </row>
    <row r="512" ht="12.75">
      <c r="FH512" s="78"/>
    </row>
    <row r="513" ht="12.75">
      <c r="FH513" s="78"/>
    </row>
    <row r="514" ht="12.75">
      <c r="FH514" s="78"/>
    </row>
    <row r="515" ht="12.75">
      <c r="FH515" s="78"/>
    </row>
    <row r="516" ht="12.75">
      <c r="FH516" s="78"/>
    </row>
    <row r="517" ht="12.75">
      <c r="FH517" s="78"/>
    </row>
    <row r="518" ht="12.75">
      <c r="FH518" s="78"/>
    </row>
    <row r="519" ht="12.75">
      <c r="FH519" s="78"/>
    </row>
    <row r="520" ht="12.75">
      <c r="FH520" s="78"/>
    </row>
    <row r="521" ht="12.75">
      <c r="FH521" s="78"/>
    </row>
    <row r="522" ht="12.75">
      <c r="FH522" s="78"/>
    </row>
    <row r="523" ht="12.75">
      <c r="FH523" s="78"/>
    </row>
    <row r="524" ht="12.75">
      <c r="FH524" s="78"/>
    </row>
    <row r="525" ht="12.75">
      <c r="FH525" s="78"/>
    </row>
    <row r="526" ht="12.75">
      <c r="FH526" s="78"/>
    </row>
    <row r="527" ht="12.75">
      <c r="FH527" s="78"/>
    </row>
    <row r="528" ht="12.75">
      <c r="FH528" s="78"/>
    </row>
    <row r="529" ht="12.75">
      <c r="FH529" s="78"/>
    </row>
    <row r="530" ht="12.75">
      <c r="FH530" s="78"/>
    </row>
    <row r="531" ht="12.75">
      <c r="FH531" s="78"/>
    </row>
    <row r="532" ht="12.75">
      <c r="FH532" s="78"/>
    </row>
    <row r="533" ht="12.75">
      <c r="FH533" s="78"/>
    </row>
    <row r="534" ht="12.75">
      <c r="FH534" s="78"/>
    </row>
    <row r="535" ht="12.75">
      <c r="FH535" s="78"/>
    </row>
    <row r="536" ht="12.75">
      <c r="FH536" s="78"/>
    </row>
    <row r="537" ht="12.75">
      <c r="FH537" s="78"/>
    </row>
    <row r="538" ht="12.75">
      <c r="FH538" s="78"/>
    </row>
    <row r="539" ht="12.75">
      <c r="FH539" s="78"/>
    </row>
    <row r="540" ht="12.75">
      <c r="FH540" s="78"/>
    </row>
    <row r="541" ht="12.75">
      <c r="FH541" s="78"/>
    </row>
    <row r="542" ht="12.75">
      <c r="FH542" s="78"/>
    </row>
    <row r="543" ht="12.75">
      <c r="FH543" s="78"/>
    </row>
    <row r="544" ht="12.75">
      <c r="FH544" s="78"/>
    </row>
    <row r="545" ht="12.75">
      <c r="FH545" s="78"/>
    </row>
    <row r="546" ht="12.75">
      <c r="FH546" s="78"/>
    </row>
    <row r="547" ht="12.75">
      <c r="FH547" s="78"/>
    </row>
    <row r="548" ht="12.75">
      <c r="FH548" s="78"/>
    </row>
    <row r="549" ht="12.75">
      <c r="FH549" s="78"/>
    </row>
    <row r="550" ht="12.75">
      <c r="FH550" s="78"/>
    </row>
    <row r="551" ht="12.75">
      <c r="FH551" s="78"/>
    </row>
    <row r="552" ht="12.75">
      <c r="FH552" s="78"/>
    </row>
    <row r="553" ht="12.75">
      <c r="FH553" s="78"/>
    </row>
    <row r="554" ht="12.75">
      <c r="FH554" s="78"/>
    </row>
    <row r="555" ht="12.75">
      <c r="FH555" s="78"/>
    </row>
    <row r="556" ht="12.75">
      <c r="FH556" s="78"/>
    </row>
    <row r="557" ht="12.75">
      <c r="FH557" s="78"/>
    </row>
    <row r="558" ht="12.75">
      <c r="FH558" s="78"/>
    </row>
    <row r="559" ht="12.75">
      <c r="FH559" s="78"/>
    </row>
    <row r="560" ht="12.75">
      <c r="FH560" s="78"/>
    </row>
    <row r="561" ht="12.75">
      <c r="FH561" s="78"/>
    </row>
    <row r="562" ht="12.75">
      <c r="FH562" s="78"/>
    </row>
    <row r="563" ht="12.75">
      <c r="FH563" s="78"/>
    </row>
    <row r="564" ht="12.75">
      <c r="FH564" s="78"/>
    </row>
    <row r="565" ht="12.75">
      <c r="FH565" s="78"/>
    </row>
    <row r="566" ht="12.75">
      <c r="FH566" s="78"/>
    </row>
    <row r="567" ht="12.75">
      <c r="FH567" s="78"/>
    </row>
    <row r="568" ht="12.75">
      <c r="FH568" s="78"/>
    </row>
    <row r="569" ht="12.75">
      <c r="FH569" s="78"/>
    </row>
    <row r="570" ht="12.75">
      <c r="FH570" s="78"/>
    </row>
    <row r="571" ht="12.75">
      <c r="FH571" s="78"/>
    </row>
    <row r="572" ht="12.75">
      <c r="FH572" s="78"/>
    </row>
    <row r="573" ht="12.75">
      <c r="FH573" s="78"/>
    </row>
    <row r="574" ht="12.75">
      <c r="FH574" s="78"/>
    </row>
    <row r="575" ht="12.75">
      <c r="FH575" s="78"/>
    </row>
    <row r="576" ht="12.75">
      <c r="FH576" s="78"/>
    </row>
    <row r="577" ht="12.75">
      <c r="FH577" s="78"/>
    </row>
    <row r="578" ht="12.75">
      <c r="FH578" s="78"/>
    </row>
    <row r="579" ht="12.75">
      <c r="FH579" s="78"/>
    </row>
    <row r="580" ht="12.75">
      <c r="FH580" s="78"/>
    </row>
    <row r="581" ht="12.75">
      <c r="FH581" s="78"/>
    </row>
    <row r="582" ht="12.75">
      <c r="FH582" s="78"/>
    </row>
    <row r="583" ht="12.75">
      <c r="FH583" s="78"/>
    </row>
    <row r="584" ht="12.75">
      <c r="FH584" s="78"/>
    </row>
    <row r="585" ht="12.75">
      <c r="FH585" s="78"/>
    </row>
    <row r="586" ht="12.75">
      <c r="FH586" s="78"/>
    </row>
    <row r="587" ht="12.75">
      <c r="FH587" s="78"/>
    </row>
    <row r="588" ht="12.75">
      <c r="FH588" s="78"/>
    </row>
    <row r="589" ht="12.75">
      <c r="FH589" s="78"/>
    </row>
    <row r="590" ht="12.75">
      <c r="FH590" s="78"/>
    </row>
    <row r="591" ht="12.75">
      <c r="FH591" s="78"/>
    </row>
    <row r="592" ht="12.75">
      <c r="FH592" s="78"/>
    </row>
    <row r="593" ht="12.75">
      <c r="FH593" s="78"/>
    </row>
    <row r="594" ht="12.75">
      <c r="FH594" s="78"/>
    </row>
    <row r="595" ht="12.75">
      <c r="FH595" s="78"/>
    </row>
    <row r="596" ht="12.75">
      <c r="FH596" s="78"/>
    </row>
    <row r="597" ht="12.75">
      <c r="FH597" s="78"/>
    </row>
    <row r="598" ht="12.75">
      <c r="FH598" s="78"/>
    </row>
    <row r="599" ht="12.75">
      <c r="FH599" s="78"/>
    </row>
    <row r="600" ht="12.75">
      <c r="FH600" s="78"/>
    </row>
    <row r="601" ht="12.75">
      <c r="FH601" s="78"/>
    </row>
    <row r="602" ht="12.75">
      <c r="FH602" s="78"/>
    </row>
    <row r="603" ht="12.75">
      <c r="FH603" s="78"/>
    </row>
    <row r="604" ht="12.75">
      <c r="FH604" s="78"/>
    </row>
    <row r="605" ht="12.75">
      <c r="FH605" s="78"/>
    </row>
    <row r="606" ht="12.75">
      <c r="FH606" s="78"/>
    </row>
    <row r="607" ht="12.75">
      <c r="FH607" s="78"/>
    </row>
    <row r="608" ht="12.75">
      <c r="FH608" s="78"/>
    </row>
    <row r="609" ht="12.75">
      <c r="FH609" s="78"/>
    </row>
    <row r="610" ht="12.75">
      <c r="FH610" s="78"/>
    </row>
    <row r="611" ht="12.75">
      <c r="FH611" s="78"/>
    </row>
    <row r="612" ht="12.75">
      <c r="FH612" s="78"/>
    </row>
    <row r="613" ht="12.75">
      <c r="FH613" s="78"/>
    </row>
    <row r="614" ht="12.75">
      <c r="FH614" s="78"/>
    </row>
    <row r="615" ht="12.75">
      <c r="FH615" s="78"/>
    </row>
    <row r="616" ht="12.75">
      <c r="FH616" s="78"/>
    </row>
    <row r="617" ht="12.75">
      <c r="FH617" s="78"/>
    </row>
    <row r="618" ht="12.75">
      <c r="FH618" s="78"/>
    </row>
    <row r="619" ht="12.75">
      <c r="FH619" s="78"/>
    </row>
    <row r="620" ht="12.75">
      <c r="FH620" s="78"/>
    </row>
    <row r="621" ht="12.75">
      <c r="FH621" s="78"/>
    </row>
    <row r="622" ht="12.75">
      <c r="FH622" s="78"/>
    </row>
    <row r="623" ht="12.75">
      <c r="FH623" s="78"/>
    </row>
    <row r="624" ht="12.75">
      <c r="FH624" s="78"/>
    </row>
    <row r="625" ht="12.75">
      <c r="FH625" s="78"/>
    </row>
    <row r="626" ht="12.75">
      <c r="FH626" s="78"/>
    </row>
    <row r="627" ht="12.75">
      <c r="FH627" s="78"/>
    </row>
    <row r="628" ht="12.75">
      <c r="FH628" s="78"/>
    </row>
    <row r="629" ht="12.75">
      <c r="FH629" s="78"/>
    </row>
    <row r="630" ht="12.75">
      <c r="FH630" s="78"/>
    </row>
    <row r="631" ht="12.75">
      <c r="FH631" s="78"/>
    </row>
    <row r="632" ht="12.75">
      <c r="FH632" s="78"/>
    </row>
    <row r="633" ht="12.75">
      <c r="FH633" s="78"/>
    </row>
    <row r="634" ht="12.75">
      <c r="FH634" s="78"/>
    </row>
    <row r="635" ht="12.75">
      <c r="FH635" s="78"/>
    </row>
    <row r="636" ht="12.75">
      <c r="FH636" s="78"/>
    </row>
    <row r="637" ht="12.75">
      <c r="FH637" s="78"/>
    </row>
    <row r="638" ht="12.75">
      <c r="FH638" s="78"/>
    </row>
    <row r="639" ht="12.75">
      <c r="FH639" s="78"/>
    </row>
    <row r="640" ht="12.75">
      <c r="FH640" s="78"/>
    </row>
    <row r="641" ht="12.75">
      <c r="FH641" s="78"/>
    </row>
    <row r="642" ht="12.75">
      <c r="FH642" s="78"/>
    </row>
    <row r="643" ht="12.75">
      <c r="FH643" s="78"/>
    </row>
    <row r="644" ht="12.75">
      <c r="FH644" s="78"/>
    </row>
    <row r="645" ht="12.75">
      <c r="FH645" s="78"/>
    </row>
    <row r="646" ht="12.75">
      <c r="FH646" s="78"/>
    </row>
    <row r="647" ht="12.75">
      <c r="FH647" s="78"/>
    </row>
    <row r="648" ht="12.75">
      <c r="FH648" s="78"/>
    </row>
    <row r="649" ht="12.75">
      <c r="FH649" s="78"/>
    </row>
    <row r="650" ht="12.75">
      <c r="FH650" s="78"/>
    </row>
    <row r="651" ht="12.75">
      <c r="FH651" s="78"/>
    </row>
    <row r="652" ht="12.75">
      <c r="FH652" s="78"/>
    </row>
    <row r="653" ht="12.75">
      <c r="FH653" s="78"/>
    </row>
    <row r="654" ht="12.75">
      <c r="FH654" s="78"/>
    </row>
    <row r="655" ht="12.75">
      <c r="FH655" s="78"/>
    </row>
    <row r="656" ht="12.75">
      <c r="FH656" s="78"/>
    </row>
    <row r="657" ht="12.75">
      <c r="FH657" s="78"/>
    </row>
    <row r="658" ht="12.75">
      <c r="FH658" s="78"/>
    </row>
    <row r="659" ht="12.75">
      <c r="FH659" s="78"/>
    </row>
    <row r="660" ht="12.75">
      <c r="FH660" s="78"/>
    </row>
    <row r="661" ht="12.75">
      <c r="FH661" s="78"/>
    </row>
    <row r="662" ht="12.75">
      <c r="FH662" s="78"/>
    </row>
    <row r="663" ht="12.75">
      <c r="FH663" s="78"/>
    </row>
    <row r="664" ht="12.75">
      <c r="FH664" s="78"/>
    </row>
    <row r="665" ht="12.75">
      <c r="FH665" s="78"/>
    </row>
    <row r="666" ht="12.75">
      <c r="FH666" s="78"/>
    </row>
    <row r="667" ht="12.75">
      <c r="FH667" s="78"/>
    </row>
    <row r="668" ht="12.75">
      <c r="FH668" s="78"/>
    </row>
    <row r="669" ht="12.75">
      <c r="FH669" s="78"/>
    </row>
    <row r="670" ht="12.75">
      <c r="FH670" s="78"/>
    </row>
    <row r="671" ht="12.75">
      <c r="FH671" s="78"/>
    </row>
    <row r="672" ht="12.75">
      <c r="FH672" s="78"/>
    </row>
    <row r="673" ht="12.75">
      <c r="FH673" s="78"/>
    </row>
    <row r="674" ht="12.75">
      <c r="FH674" s="78"/>
    </row>
    <row r="675" ht="12.75">
      <c r="FH675" s="78"/>
    </row>
    <row r="676" ht="12.75">
      <c r="FH676" s="78"/>
    </row>
    <row r="677" ht="12.75">
      <c r="FH677" s="78"/>
    </row>
    <row r="678" ht="12.75">
      <c r="FH678" s="78"/>
    </row>
    <row r="679" ht="12.75">
      <c r="FH679" s="78"/>
    </row>
    <row r="680" ht="12.75">
      <c r="FH680" s="78"/>
    </row>
    <row r="681" ht="12.75">
      <c r="FH681" s="78"/>
    </row>
    <row r="682" ht="12.75">
      <c r="FH682" s="78"/>
    </row>
    <row r="683" ht="12.75">
      <c r="FH683" s="78"/>
    </row>
    <row r="684" ht="12.75">
      <c r="FH684" s="78"/>
    </row>
    <row r="685" ht="12.75">
      <c r="FH685" s="78"/>
    </row>
    <row r="686" ht="12.75">
      <c r="FH686" s="78"/>
    </row>
    <row r="687" ht="12.75">
      <c r="FH687" s="78"/>
    </row>
    <row r="688" ht="12.75">
      <c r="FH688" s="78"/>
    </row>
    <row r="689" ht="12.75">
      <c r="FH689" s="78"/>
    </row>
    <row r="690" ht="12.75">
      <c r="FH690" s="78"/>
    </row>
    <row r="691" ht="12.75">
      <c r="FH691" s="78"/>
    </row>
    <row r="692" ht="12.75">
      <c r="FH692" s="78"/>
    </row>
    <row r="693" ht="12.75">
      <c r="FH693" s="78"/>
    </row>
    <row r="694" ht="12.75">
      <c r="FH694" s="78"/>
    </row>
    <row r="695" ht="12.75">
      <c r="FH695" s="78"/>
    </row>
    <row r="696" ht="12.75">
      <c r="FH696" s="78"/>
    </row>
    <row r="697" ht="12.75">
      <c r="FH697" s="78"/>
    </row>
    <row r="698" ht="12.75">
      <c r="FH698" s="78"/>
    </row>
    <row r="699" ht="12.75">
      <c r="FH699" s="78"/>
    </row>
    <row r="700" ht="12.75">
      <c r="FH700" s="78"/>
    </row>
    <row r="701" ht="12.75">
      <c r="FH701" s="78"/>
    </row>
    <row r="702" ht="12.75">
      <c r="FH702" s="78"/>
    </row>
    <row r="703" ht="12.75">
      <c r="FH703" s="78"/>
    </row>
    <row r="704" ht="12.75">
      <c r="FH704" s="78"/>
    </row>
    <row r="705" ht="12.75">
      <c r="FH705" s="78"/>
    </row>
    <row r="706" ht="12.75">
      <c r="FH706" s="78"/>
    </row>
    <row r="707" ht="12.75">
      <c r="FH707" s="78"/>
    </row>
    <row r="708" ht="12.75">
      <c r="FH708" s="78"/>
    </row>
    <row r="709" ht="12.75">
      <c r="FH709" s="78"/>
    </row>
    <row r="710" ht="12.75">
      <c r="FH710" s="78"/>
    </row>
    <row r="711" ht="12.75">
      <c r="FH711" s="78"/>
    </row>
    <row r="712" ht="12.75">
      <c r="FH712" s="78"/>
    </row>
    <row r="713" ht="12.75">
      <c r="FH713" s="78"/>
    </row>
    <row r="714" ht="12.75">
      <c r="FH714" s="78"/>
    </row>
    <row r="715" ht="12.75">
      <c r="FH715" s="78"/>
    </row>
    <row r="716" ht="12.75">
      <c r="FH716" s="78"/>
    </row>
    <row r="717" ht="12.75">
      <c r="FH717" s="78"/>
    </row>
    <row r="718" ht="12.75">
      <c r="FH718" s="78"/>
    </row>
    <row r="719" ht="12.75">
      <c r="FH719" s="78"/>
    </row>
    <row r="720" ht="12.75">
      <c r="FH720" s="78"/>
    </row>
    <row r="721" ht="12.75">
      <c r="FH721" s="78"/>
    </row>
    <row r="722" ht="12.75">
      <c r="FH722" s="78"/>
    </row>
    <row r="723" ht="12.75">
      <c r="FH723" s="78"/>
    </row>
    <row r="724" ht="12.75">
      <c r="FH724" s="78"/>
    </row>
    <row r="725" ht="12.75">
      <c r="FH725" s="78"/>
    </row>
    <row r="726" ht="12.75">
      <c r="FH726" s="78"/>
    </row>
    <row r="727" ht="12.75">
      <c r="FH727" s="78"/>
    </row>
    <row r="728" ht="12.75">
      <c r="FH728" s="78"/>
    </row>
    <row r="729" ht="12.75">
      <c r="FH729" s="78"/>
    </row>
    <row r="730" ht="12.75">
      <c r="FH730" s="78"/>
    </row>
    <row r="731" ht="12.75">
      <c r="FH731" s="78"/>
    </row>
    <row r="732" ht="12.75">
      <c r="FH732" s="78"/>
    </row>
    <row r="733" ht="12.75">
      <c r="FH733" s="78"/>
    </row>
    <row r="734" ht="12.75">
      <c r="FH734" s="78"/>
    </row>
    <row r="735" ht="12.75">
      <c r="FH735" s="78"/>
    </row>
    <row r="736" ht="12.75">
      <c r="FH736" s="78"/>
    </row>
    <row r="737" ht="12.75">
      <c r="FH737" s="78"/>
    </row>
    <row r="738" ht="12.75">
      <c r="FH738" s="78"/>
    </row>
    <row r="739" ht="12.75">
      <c r="FH739" s="78"/>
    </row>
    <row r="740" ht="12.75">
      <c r="FH740" s="78"/>
    </row>
    <row r="741" ht="12.75">
      <c r="FH741" s="78"/>
    </row>
    <row r="742" ht="12.75">
      <c r="FH742" s="78"/>
    </row>
    <row r="743" ht="12.75">
      <c r="FH743" s="78"/>
    </row>
    <row r="744" ht="12.75">
      <c r="FH744" s="78"/>
    </row>
    <row r="745" ht="12.75">
      <c r="FH745" s="78"/>
    </row>
    <row r="746" ht="12.75">
      <c r="FH746" s="78"/>
    </row>
    <row r="747" ht="12.75">
      <c r="FH747" s="78"/>
    </row>
    <row r="748" ht="12.75">
      <c r="FH748" s="78"/>
    </row>
    <row r="749" ht="12.75">
      <c r="FH749" s="78"/>
    </row>
    <row r="750" ht="12.75">
      <c r="FH750" s="78"/>
    </row>
    <row r="751" ht="12.75">
      <c r="FH751" s="78"/>
    </row>
    <row r="752" ht="12.75">
      <c r="FH752" s="78"/>
    </row>
    <row r="753" ht="12.75">
      <c r="FH753" s="78"/>
    </row>
    <row r="754" ht="12.75">
      <c r="FH754" s="78"/>
    </row>
    <row r="755" ht="12.75">
      <c r="FH755" s="78"/>
    </row>
    <row r="756" ht="12.75">
      <c r="FH756" s="78"/>
    </row>
    <row r="757" ht="12.75">
      <c r="FH757" s="78"/>
    </row>
    <row r="758" ht="12.75">
      <c r="FH758" s="78"/>
    </row>
    <row r="759" ht="12.75">
      <c r="FH759" s="78"/>
    </row>
    <row r="760" ht="12.75">
      <c r="FH760" s="78"/>
    </row>
    <row r="761" ht="12.75">
      <c r="FH761" s="78"/>
    </row>
    <row r="762" ht="12.75">
      <c r="FH762" s="78"/>
    </row>
    <row r="763" ht="12.75">
      <c r="FH763" s="78"/>
    </row>
    <row r="764" ht="12.75">
      <c r="FH764" s="78"/>
    </row>
    <row r="765" ht="12.75">
      <c r="FH765" s="78"/>
    </row>
    <row r="766" ht="12.75">
      <c r="FH766" s="78"/>
    </row>
    <row r="767" ht="12.75">
      <c r="FH767" s="78"/>
    </row>
    <row r="768" ht="12.75">
      <c r="FH768" s="78"/>
    </row>
    <row r="769" ht="12.75">
      <c r="FH769" s="78"/>
    </row>
    <row r="770" ht="12.75">
      <c r="FH770" s="78"/>
    </row>
    <row r="771" ht="12.75">
      <c r="FH771" s="78"/>
    </row>
    <row r="772" ht="12.75">
      <c r="FH772" s="78"/>
    </row>
    <row r="773" ht="12.75">
      <c r="FH773" s="78"/>
    </row>
    <row r="774" ht="12.75">
      <c r="FH774" s="78"/>
    </row>
    <row r="775" ht="12.75">
      <c r="FH775" s="78"/>
    </row>
    <row r="776" ht="12.75">
      <c r="FH776" s="78"/>
    </row>
    <row r="777" ht="12.75">
      <c r="FH777" s="78"/>
    </row>
    <row r="778" ht="12.75">
      <c r="FH778" s="78"/>
    </row>
    <row r="779" ht="12.75">
      <c r="FH779" s="78"/>
    </row>
    <row r="780" ht="12.75">
      <c r="FH780" s="78"/>
    </row>
    <row r="781" ht="12.75">
      <c r="FH781" s="78"/>
    </row>
    <row r="782" ht="12.75">
      <c r="FH782" s="78"/>
    </row>
    <row r="783" ht="12.75">
      <c r="FH783" s="78"/>
    </row>
    <row r="784" ht="12.75">
      <c r="FH784" s="78"/>
    </row>
    <row r="785" ht="12.75">
      <c r="FH785" s="78"/>
    </row>
    <row r="786" ht="12.75">
      <c r="FH786" s="78"/>
    </row>
    <row r="787" ht="12.75">
      <c r="FH787" s="78"/>
    </row>
    <row r="788" ht="12.75">
      <c r="FH788" s="78"/>
    </row>
    <row r="789" ht="12.75">
      <c r="FH789" s="78"/>
    </row>
    <row r="790" ht="12.75">
      <c r="FH790" s="78"/>
    </row>
    <row r="791" ht="12.75">
      <c r="FH791" s="78"/>
    </row>
    <row r="792" ht="12.75">
      <c r="FH792" s="78"/>
    </row>
    <row r="793" ht="12.75">
      <c r="FH793" s="78"/>
    </row>
    <row r="794" ht="12.75">
      <c r="FH794" s="78"/>
    </row>
    <row r="795" ht="12.75">
      <c r="FH795" s="78"/>
    </row>
    <row r="796" ht="12.75">
      <c r="FH796" s="78"/>
    </row>
    <row r="797" ht="12.75">
      <c r="FH797" s="78"/>
    </row>
    <row r="798" ht="12.75">
      <c r="FH798" s="78"/>
    </row>
    <row r="799" ht="12.75">
      <c r="FH799" s="78"/>
    </row>
    <row r="800" ht="12.75">
      <c r="FH800" s="78"/>
    </row>
    <row r="801" ht="12.75">
      <c r="FH801" s="78"/>
    </row>
    <row r="802" ht="12.75">
      <c r="FH802" s="78"/>
    </row>
    <row r="803" ht="12.75">
      <c r="FH803" s="78"/>
    </row>
    <row r="804" ht="12.75">
      <c r="FH804" s="78"/>
    </row>
    <row r="805" ht="12.75">
      <c r="FH805" s="78"/>
    </row>
    <row r="806" ht="12.75">
      <c r="FH806" s="78"/>
    </row>
    <row r="807" ht="12.75">
      <c r="FH807" s="78"/>
    </row>
    <row r="808" ht="12.75">
      <c r="FH808" s="78"/>
    </row>
    <row r="809" ht="12.75">
      <c r="FH809" s="78"/>
    </row>
    <row r="810" ht="12.75">
      <c r="FH810" s="78"/>
    </row>
    <row r="811" ht="12.75">
      <c r="FH811" s="78"/>
    </row>
    <row r="812" ht="12.75">
      <c r="FH812" s="78"/>
    </row>
    <row r="813" ht="12.75">
      <c r="FH813" s="78"/>
    </row>
    <row r="814" ht="12.75">
      <c r="FH814" s="78"/>
    </row>
    <row r="815" ht="12.75">
      <c r="FH815" s="78"/>
    </row>
    <row r="816" ht="12.75">
      <c r="FH816" s="78"/>
    </row>
    <row r="817" ht="12.75">
      <c r="FH817" s="78"/>
    </row>
    <row r="818" ht="12.75">
      <c r="FH818" s="78"/>
    </row>
    <row r="819" ht="12.75">
      <c r="FH819" s="78"/>
    </row>
    <row r="820" ht="12.75">
      <c r="FH820" s="78"/>
    </row>
    <row r="821" ht="12.75">
      <c r="FH821" s="78"/>
    </row>
    <row r="822" ht="12.75">
      <c r="FH822" s="78"/>
    </row>
    <row r="823" ht="12.75">
      <c r="FH823" s="78"/>
    </row>
    <row r="824" ht="12.75">
      <c r="FH824" s="78"/>
    </row>
    <row r="825" ht="12.75">
      <c r="FH825" s="78"/>
    </row>
    <row r="826" ht="12.75">
      <c r="FH826" s="78"/>
    </row>
    <row r="827" ht="12.75">
      <c r="FH827" s="78"/>
    </row>
    <row r="828" ht="12.75">
      <c r="FH828" s="78"/>
    </row>
    <row r="829" ht="12.75">
      <c r="FH829" s="78"/>
    </row>
    <row r="830" ht="12.75">
      <c r="FH830" s="78"/>
    </row>
    <row r="831" ht="12.75">
      <c r="FH831" s="78"/>
    </row>
    <row r="832" ht="12.75">
      <c r="FH832" s="78"/>
    </row>
    <row r="833" ht="12.75">
      <c r="FH833" s="78"/>
    </row>
    <row r="834" ht="12.75">
      <c r="FH834" s="78"/>
    </row>
    <row r="835" ht="12.75">
      <c r="FH835" s="78"/>
    </row>
    <row r="836" ht="12.75">
      <c r="FH836" s="78"/>
    </row>
    <row r="837" ht="12.75">
      <c r="FH837" s="78"/>
    </row>
    <row r="838" ht="12.75">
      <c r="FH838" s="78"/>
    </row>
    <row r="839" ht="12.75">
      <c r="FH839" s="78"/>
    </row>
    <row r="840" ht="12.75">
      <c r="FH840" s="78"/>
    </row>
    <row r="841" ht="12.75">
      <c r="FH841" s="78"/>
    </row>
    <row r="842" ht="12.75">
      <c r="FH842" s="78"/>
    </row>
    <row r="843" ht="12.75">
      <c r="FH843" s="78"/>
    </row>
    <row r="844" ht="12.75">
      <c r="FH844" s="78"/>
    </row>
    <row r="845" ht="12.75">
      <c r="FH845" s="78"/>
    </row>
    <row r="846" ht="12.75">
      <c r="FH846" s="78"/>
    </row>
    <row r="847" ht="12.75">
      <c r="FH847" s="78"/>
    </row>
    <row r="848" ht="12.75">
      <c r="FH848" s="78"/>
    </row>
    <row r="849" ht="12.75">
      <c r="FH849" s="78"/>
    </row>
    <row r="850" ht="12.75">
      <c r="FH850" s="78"/>
    </row>
    <row r="851" ht="12.75">
      <c r="FH851" s="78"/>
    </row>
    <row r="852" ht="12.75">
      <c r="FH852" s="78"/>
    </row>
    <row r="853" ht="12.75">
      <c r="FH853" s="78"/>
    </row>
    <row r="854" ht="12.75">
      <c r="FH854" s="78"/>
    </row>
    <row r="855" ht="12.75">
      <c r="FH855" s="78"/>
    </row>
    <row r="856" ht="12.75">
      <c r="FH856" s="78"/>
    </row>
    <row r="857" ht="12.75">
      <c r="FH857" s="78"/>
    </row>
    <row r="858" ht="12.75">
      <c r="FH858" s="78"/>
    </row>
    <row r="859" ht="12.75">
      <c r="FH859" s="78"/>
    </row>
    <row r="860" ht="12.75">
      <c r="FH860" s="78"/>
    </row>
    <row r="861" ht="12.75">
      <c r="FH861" s="78"/>
    </row>
    <row r="862" ht="12.75">
      <c r="FH862" s="78"/>
    </row>
    <row r="863" ht="12.75">
      <c r="FH863" s="78"/>
    </row>
    <row r="864" ht="12.75">
      <c r="FH864" s="78"/>
    </row>
    <row r="865" ht="12.75">
      <c r="FH865" s="78"/>
    </row>
    <row r="866" ht="12.75">
      <c r="FH866" s="78"/>
    </row>
    <row r="867" ht="12.75">
      <c r="FH867" s="78"/>
    </row>
    <row r="868" ht="12.75">
      <c r="FH868" s="78"/>
    </row>
    <row r="869" ht="12.75">
      <c r="FH869" s="78"/>
    </row>
    <row r="870" ht="12.75">
      <c r="FH870" s="78"/>
    </row>
    <row r="871" ht="12.75">
      <c r="FH871" s="78"/>
    </row>
    <row r="872" ht="12.75">
      <c r="FH872" s="78"/>
    </row>
    <row r="873" ht="12.75">
      <c r="FH873" s="78"/>
    </row>
    <row r="874" ht="12.75">
      <c r="FH874" s="78"/>
    </row>
    <row r="875" ht="12.75">
      <c r="FH875" s="78"/>
    </row>
    <row r="876" ht="12.75">
      <c r="FH876" s="78"/>
    </row>
    <row r="877" ht="12.75">
      <c r="FH877" s="78"/>
    </row>
    <row r="878" ht="12.75">
      <c r="FH878" s="78"/>
    </row>
    <row r="879" ht="12.75">
      <c r="FH879" s="78"/>
    </row>
    <row r="880" ht="12.75">
      <c r="FH880" s="78"/>
    </row>
    <row r="881" ht="12.75">
      <c r="FH881" s="78"/>
    </row>
    <row r="882" ht="12.75">
      <c r="FH882" s="78"/>
    </row>
    <row r="883" ht="12.75">
      <c r="FH883" s="78"/>
    </row>
    <row r="884" ht="12.75">
      <c r="FH884" s="78"/>
    </row>
    <row r="885" ht="12.75">
      <c r="FH885" s="78"/>
    </row>
    <row r="886" ht="12.75">
      <c r="FH886" s="78"/>
    </row>
    <row r="887" ht="12.75">
      <c r="FH887" s="78"/>
    </row>
    <row r="888" ht="12.75">
      <c r="FH888" s="78"/>
    </row>
    <row r="889" ht="12.75">
      <c r="FH889" s="78"/>
    </row>
    <row r="890" ht="12.75">
      <c r="FH890" s="78"/>
    </row>
    <row r="891" ht="12.75">
      <c r="FH891" s="78"/>
    </row>
    <row r="892" ht="12.75">
      <c r="FH892" s="78"/>
    </row>
    <row r="893" ht="12.75">
      <c r="FH893" s="78"/>
    </row>
    <row r="894" ht="12.75">
      <c r="FH894" s="78"/>
    </row>
    <row r="895" ht="12.75">
      <c r="FH895" s="78"/>
    </row>
    <row r="896" ht="12.75">
      <c r="FH896" s="78"/>
    </row>
    <row r="897" ht="12.75">
      <c r="FH897" s="78"/>
    </row>
    <row r="898" ht="12.75">
      <c r="FH898" s="78"/>
    </row>
    <row r="899" ht="12.75">
      <c r="FH899" s="78"/>
    </row>
    <row r="900" ht="12.75">
      <c r="FH900" s="78"/>
    </row>
    <row r="901" ht="12.75">
      <c r="FH901" s="78"/>
    </row>
    <row r="902" ht="12.75">
      <c r="FH902" s="78"/>
    </row>
    <row r="903" ht="12.75">
      <c r="FH903" s="78"/>
    </row>
    <row r="904" ht="12.75">
      <c r="FH904" s="78"/>
    </row>
    <row r="905" ht="12.75">
      <c r="FH905" s="78"/>
    </row>
    <row r="906" ht="12.75">
      <c r="FH906" s="78"/>
    </row>
    <row r="907" ht="12.75">
      <c r="FH907" s="78"/>
    </row>
    <row r="908" ht="12.75">
      <c r="FH908" s="78"/>
    </row>
    <row r="909" ht="12.75">
      <c r="FH909" s="78"/>
    </row>
    <row r="910" ht="12.75">
      <c r="FH910" s="78"/>
    </row>
    <row r="911" ht="12.75">
      <c r="FH911" s="78"/>
    </row>
    <row r="912" ht="12.75">
      <c r="FH912" s="78"/>
    </row>
    <row r="913" ht="12.75">
      <c r="FH913" s="78"/>
    </row>
    <row r="914" ht="12.75">
      <c r="FH914" s="78"/>
    </row>
    <row r="915" ht="12.75">
      <c r="FH915" s="78"/>
    </row>
    <row r="916" ht="12.75">
      <c r="FH916" s="78"/>
    </row>
    <row r="917" ht="12.75">
      <c r="FH917" s="78"/>
    </row>
    <row r="918" ht="12.75">
      <c r="FH918" s="78"/>
    </row>
    <row r="919" ht="12.75">
      <c r="FH919" s="78"/>
    </row>
    <row r="920" ht="12.75">
      <c r="FH920" s="78"/>
    </row>
    <row r="921" ht="12.75">
      <c r="FH921" s="78"/>
    </row>
    <row r="922" ht="12.75">
      <c r="FH922" s="78"/>
    </row>
    <row r="923" ht="12.75">
      <c r="FH923" s="78"/>
    </row>
    <row r="924" ht="12.75">
      <c r="FH924" s="78"/>
    </row>
    <row r="925" ht="12.75">
      <c r="FH925" s="78"/>
    </row>
    <row r="926" ht="12.75">
      <c r="FH926" s="78"/>
    </row>
    <row r="927" ht="12.75">
      <c r="FH927" s="78"/>
    </row>
    <row r="928" ht="12.75">
      <c r="FH928" s="78"/>
    </row>
    <row r="929" ht="12.75">
      <c r="FH929" s="78"/>
    </row>
    <row r="930" ht="12.75">
      <c r="FH930" s="78"/>
    </row>
    <row r="931" ht="12.75">
      <c r="FH931" s="78"/>
    </row>
    <row r="932" ht="12.75">
      <c r="FH932" s="78"/>
    </row>
    <row r="933" ht="12.75">
      <c r="FH933" s="78"/>
    </row>
    <row r="934" ht="12.75">
      <c r="FH934" s="78"/>
    </row>
    <row r="935" ht="12.75">
      <c r="FH935" s="78"/>
    </row>
    <row r="936" ht="12.75">
      <c r="FH936" s="78"/>
    </row>
    <row r="937" ht="12.75">
      <c r="FH937" s="78"/>
    </row>
    <row r="938" ht="12.75">
      <c r="FH938" s="78"/>
    </row>
    <row r="939" ht="12.75">
      <c r="FH939" s="78"/>
    </row>
    <row r="940" ht="12.75">
      <c r="FH940" s="78"/>
    </row>
    <row r="941" ht="12.75">
      <c r="FH941" s="78"/>
    </row>
    <row r="942" ht="12.75">
      <c r="FH942" s="78"/>
    </row>
    <row r="943" ht="12.75">
      <c r="FH943" s="78"/>
    </row>
    <row r="944" ht="12.75">
      <c r="FH944" s="78"/>
    </row>
    <row r="945" ht="12.75">
      <c r="FH945" s="78"/>
    </row>
    <row r="946" ht="12.75">
      <c r="FH946" s="78"/>
    </row>
    <row r="947" ht="12.75">
      <c r="FH947" s="78"/>
    </row>
    <row r="948" ht="12.75">
      <c r="FH948" s="78"/>
    </row>
    <row r="949" ht="12.75">
      <c r="FH949" s="78"/>
    </row>
    <row r="950" ht="12.75">
      <c r="FH950" s="78"/>
    </row>
    <row r="951" ht="12.75">
      <c r="FH951" s="78"/>
    </row>
    <row r="952" ht="12.75">
      <c r="FH952" s="78"/>
    </row>
    <row r="953" ht="12.75">
      <c r="FH953" s="78"/>
    </row>
    <row r="954" ht="12.75">
      <c r="FH954" s="78"/>
    </row>
    <row r="955" ht="12.75">
      <c r="FH955" s="78"/>
    </row>
    <row r="956" ht="12.75">
      <c r="FH956" s="78"/>
    </row>
    <row r="957" ht="12.75">
      <c r="FH957" s="78"/>
    </row>
    <row r="958" ht="12.75">
      <c r="FH958" s="78"/>
    </row>
    <row r="959" ht="12.75">
      <c r="FH959" s="78"/>
    </row>
    <row r="960" ht="12.75">
      <c r="FH960" s="78"/>
    </row>
    <row r="961" ht="12.75">
      <c r="FH961" s="78"/>
    </row>
    <row r="962" ht="12.75">
      <c r="FH962" s="78"/>
    </row>
    <row r="963" ht="12.75">
      <c r="FH963" s="78"/>
    </row>
    <row r="964" ht="12.75">
      <c r="FH964" s="78"/>
    </row>
    <row r="965" ht="12.75">
      <c r="FH965" s="78"/>
    </row>
    <row r="966" ht="12.75">
      <c r="FH966" s="78"/>
    </row>
    <row r="967" ht="12.75">
      <c r="FH967" s="78"/>
    </row>
    <row r="968" ht="12.75">
      <c r="FH968" s="78"/>
    </row>
    <row r="969" ht="12.75">
      <c r="FH969" s="78"/>
    </row>
    <row r="970" ht="12.75">
      <c r="FH970" s="78"/>
    </row>
    <row r="971" ht="12.75">
      <c r="FH971" s="78"/>
    </row>
    <row r="972" ht="12.75">
      <c r="FH972" s="78"/>
    </row>
    <row r="973" ht="12.75">
      <c r="FH973" s="78"/>
    </row>
    <row r="974" ht="12.75">
      <c r="FH974" s="78"/>
    </row>
    <row r="975" ht="12.75">
      <c r="FH975" s="78"/>
    </row>
    <row r="976" ht="12.75">
      <c r="FH976" s="78"/>
    </row>
    <row r="977" ht="12.75">
      <c r="FH977" s="78"/>
    </row>
    <row r="978" ht="12.75">
      <c r="FH978" s="78"/>
    </row>
    <row r="979" ht="12.75">
      <c r="FH979" s="78"/>
    </row>
    <row r="980" ht="12.75">
      <c r="FH980" s="78"/>
    </row>
    <row r="981" ht="12.75">
      <c r="FH981" s="78"/>
    </row>
    <row r="982" ht="12.75">
      <c r="FH982" s="78"/>
    </row>
    <row r="983" ht="12.75">
      <c r="FH983" s="78"/>
    </row>
    <row r="984" ht="12.75">
      <c r="FH984" s="78"/>
    </row>
    <row r="985" ht="12.75">
      <c r="FH985" s="78"/>
    </row>
    <row r="986" ht="12.75">
      <c r="FH986" s="78"/>
    </row>
    <row r="987" ht="12.75">
      <c r="FH987" s="78"/>
    </row>
    <row r="988" ht="12.75">
      <c r="FH988" s="78"/>
    </row>
    <row r="989" ht="12.75">
      <c r="FH989" s="78"/>
    </row>
    <row r="990" ht="12.75">
      <c r="FH990" s="78"/>
    </row>
    <row r="991" ht="12.75">
      <c r="FH991" s="78"/>
    </row>
    <row r="992" ht="12.75">
      <c r="FH992" s="78"/>
    </row>
    <row r="993" ht="12.75">
      <c r="FH993" s="78"/>
    </row>
    <row r="994" ht="12.75">
      <c r="FH994" s="78"/>
    </row>
    <row r="995" ht="12.75">
      <c r="FH995" s="78"/>
    </row>
    <row r="996" ht="12.75">
      <c r="FH996" s="78"/>
    </row>
    <row r="997" ht="12.75">
      <c r="FH997" s="78"/>
    </row>
    <row r="998" ht="12.75">
      <c r="FH998" s="78"/>
    </row>
    <row r="999" ht="12.75">
      <c r="FH999" s="78"/>
    </row>
    <row r="1000" ht="12.75">
      <c r="FH1000" s="78"/>
    </row>
    <row r="1001" ht="12.75">
      <c r="FH1001" s="78"/>
    </row>
    <row r="1002" ht="12.75">
      <c r="FH1002" s="78"/>
    </row>
    <row r="1003" ht="12.75">
      <c r="FH1003" s="78"/>
    </row>
    <row r="1004" ht="12.75">
      <c r="FH1004" s="78"/>
    </row>
    <row r="1005" ht="12.75">
      <c r="FH1005" s="78"/>
    </row>
    <row r="1006" ht="12.75">
      <c r="FH1006" s="78"/>
    </row>
    <row r="1007" ht="12.75">
      <c r="FH1007" s="78"/>
    </row>
    <row r="1008" ht="12.75">
      <c r="FH1008" s="78"/>
    </row>
    <row r="1009" ht="12.75">
      <c r="FH1009" s="78"/>
    </row>
    <row r="1010" ht="12.75">
      <c r="FH1010" s="78"/>
    </row>
    <row r="1011" ht="12.75">
      <c r="FH1011" s="78"/>
    </row>
    <row r="1012" ht="12.75">
      <c r="FH1012" s="78"/>
    </row>
    <row r="1013" ht="12.75">
      <c r="FH1013" s="78"/>
    </row>
    <row r="1014" ht="12.75">
      <c r="FH1014" s="78"/>
    </row>
    <row r="1015" ht="12.75">
      <c r="FH1015" s="78"/>
    </row>
    <row r="1016" ht="12.75">
      <c r="FH1016" s="78"/>
    </row>
    <row r="1017" ht="12.75">
      <c r="FH1017" s="78"/>
    </row>
    <row r="1018" ht="12.75">
      <c r="FH1018" s="78"/>
    </row>
    <row r="1019" ht="12.75">
      <c r="FH1019" s="78"/>
    </row>
    <row r="1020" ht="12.75">
      <c r="FH1020" s="78"/>
    </row>
    <row r="1021" ht="12.75">
      <c r="FH1021" s="78"/>
    </row>
    <row r="1022" ht="12.75">
      <c r="FH1022" s="78"/>
    </row>
    <row r="1023" ht="12.75">
      <c r="FH1023" s="78"/>
    </row>
    <row r="1024" ht="12.75">
      <c r="FH1024" s="78"/>
    </row>
    <row r="1025" ht="12.75">
      <c r="FH1025" s="78"/>
    </row>
    <row r="1026" ht="12.75">
      <c r="FH1026" s="78"/>
    </row>
    <row r="1027" ht="12.75">
      <c r="FH1027" s="78"/>
    </row>
    <row r="1028" ht="12.75">
      <c r="FH1028" s="78"/>
    </row>
    <row r="1029" ht="12.75">
      <c r="FH1029" s="78"/>
    </row>
    <row r="1030" ht="12.75">
      <c r="FH1030" s="78"/>
    </row>
    <row r="1031" ht="12.75">
      <c r="FH1031" s="78"/>
    </row>
    <row r="1032" ht="12.75">
      <c r="FH1032" s="78"/>
    </row>
    <row r="1033" ht="12.75">
      <c r="FH1033" s="78"/>
    </row>
    <row r="1034" ht="12.75">
      <c r="FH1034" s="78"/>
    </row>
    <row r="1035" ht="12.75">
      <c r="FH1035" s="78"/>
    </row>
    <row r="1036" ht="12.75">
      <c r="FH1036" s="78"/>
    </row>
    <row r="1037" ht="12.75">
      <c r="FH1037" s="78"/>
    </row>
    <row r="1038" ht="12.75">
      <c r="FH1038" s="78"/>
    </row>
    <row r="1039" ht="12.75">
      <c r="FH1039" s="78"/>
    </row>
    <row r="1040" ht="12.75">
      <c r="FH1040" s="78"/>
    </row>
    <row r="1041" ht="12.75">
      <c r="FH1041" s="78"/>
    </row>
    <row r="1042" ht="12.75">
      <c r="FH1042" s="78"/>
    </row>
    <row r="1043" ht="12.75">
      <c r="FH1043" s="78"/>
    </row>
    <row r="1044" ht="12.75">
      <c r="FH1044" s="78"/>
    </row>
    <row r="1045" ht="12.75">
      <c r="FH1045" s="78"/>
    </row>
    <row r="1046" ht="12.75">
      <c r="FH1046" s="78"/>
    </row>
    <row r="1047" ht="12.75">
      <c r="FH1047" s="78"/>
    </row>
    <row r="1048" ht="12.75">
      <c r="FH1048" s="78"/>
    </row>
    <row r="1049" ht="12.75">
      <c r="FH1049" s="78"/>
    </row>
    <row r="1050" ht="12.75">
      <c r="FH1050" s="78"/>
    </row>
    <row r="1051" ht="12.75">
      <c r="FH1051" s="78"/>
    </row>
    <row r="1052" ht="12.75">
      <c r="FH1052" s="78"/>
    </row>
    <row r="1053" ht="12.75">
      <c r="FH1053" s="78"/>
    </row>
    <row r="1054" ht="12.75">
      <c r="FH1054" s="78"/>
    </row>
    <row r="1055" ht="12.75">
      <c r="FH1055" s="78"/>
    </row>
    <row r="1056" ht="12.75">
      <c r="FH1056" s="78"/>
    </row>
    <row r="1057" ht="12.75">
      <c r="FH1057" s="78"/>
    </row>
    <row r="1058" ht="12.75">
      <c r="FH1058" s="78"/>
    </row>
    <row r="1059" ht="12.75">
      <c r="FH1059" s="78"/>
    </row>
    <row r="1060" ht="12.75">
      <c r="FH1060" s="78"/>
    </row>
    <row r="1061" ht="12.75">
      <c r="FH1061" s="78"/>
    </row>
    <row r="1062" ht="12.75">
      <c r="FH1062" s="78"/>
    </row>
    <row r="1063" ht="12.75">
      <c r="FH1063" s="78"/>
    </row>
    <row r="1064" ht="12.75">
      <c r="FH1064" s="78"/>
    </row>
    <row r="1065" ht="12.75">
      <c r="FH1065" s="78"/>
    </row>
    <row r="1066" ht="12.75">
      <c r="FH1066" s="78"/>
    </row>
    <row r="1067" ht="12.75">
      <c r="FH1067" s="78"/>
    </row>
    <row r="1068" ht="12.75">
      <c r="FH1068" s="78"/>
    </row>
    <row r="1069" ht="12.75">
      <c r="FH1069" s="78"/>
    </row>
    <row r="1070" ht="12.75">
      <c r="FH1070" s="78"/>
    </row>
    <row r="1071" ht="12.75">
      <c r="FH1071" s="78"/>
    </row>
    <row r="1072" ht="12.75">
      <c r="FH1072" s="78"/>
    </row>
    <row r="1073" ht="12.75">
      <c r="FH1073" s="78"/>
    </row>
    <row r="1074" ht="12.75">
      <c r="FH1074" s="78"/>
    </row>
    <row r="1075" ht="12.75">
      <c r="FH1075" s="78"/>
    </row>
    <row r="1076" ht="12.75">
      <c r="FH1076" s="78"/>
    </row>
    <row r="1077" ht="12.75">
      <c r="FH1077" s="78"/>
    </row>
    <row r="1078" ht="12.75">
      <c r="FH1078" s="78"/>
    </row>
    <row r="1079" ht="12.75">
      <c r="FH1079" s="78"/>
    </row>
    <row r="1080" ht="12.75">
      <c r="FH1080" s="78"/>
    </row>
    <row r="1081" ht="12.75">
      <c r="FH1081" s="78"/>
    </row>
    <row r="1082" ht="12.75">
      <c r="FH1082" s="78"/>
    </row>
    <row r="1083" ht="12.75">
      <c r="FH1083" s="78"/>
    </row>
    <row r="1084" ht="12.75">
      <c r="FH1084" s="78"/>
    </row>
    <row r="1085" ht="12.75">
      <c r="FH1085" s="78"/>
    </row>
    <row r="1086" ht="12.75">
      <c r="FH1086" s="78"/>
    </row>
    <row r="1087" ht="12.75">
      <c r="FH1087" s="78"/>
    </row>
    <row r="1088" ht="12.75">
      <c r="FH1088" s="78"/>
    </row>
    <row r="1089" ht="12.75">
      <c r="FH1089" s="78"/>
    </row>
    <row r="1090" ht="12.75">
      <c r="FH1090" s="78"/>
    </row>
    <row r="1091" ht="12.75">
      <c r="FH1091" s="78"/>
    </row>
    <row r="1092" ht="12.75">
      <c r="FH1092" s="78"/>
    </row>
    <row r="1093" ht="12.75">
      <c r="FH1093" s="78"/>
    </row>
    <row r="1094" ht="12.75">
      <c r="FH1094" s="78"/>
    </row>
    <row r="1095" ht="12.75">
      <c r="FH1095" s="78"/>
    </row>
    <row r="1096" ht="12.75">
      <c r="FH1096" s="78"/>
    </row>
    <row r="1097" ht="12.75">
      <c r="FH1097" s="78"/>
    </row>
    <row r="1098" ht="12.75">
      <c r="FH1098" s="78"/>
    </row>
    <row r="1099" ht="12.75">
      <c r="FH1099" s="78"/>
    </row>
    <row r="1100" ht="12.75">
      <c r="FH1100" s="78"/>
    </row>
    <row r="1101" ht="12.75">
      <c r="FH1101" s="78"/>
    </row>
    <row r="1102" ht="12.75">
      <c r="FH1102" s="78"/>
    </row>
    <row r="1103" ht="12.75">
      <c r="FH1103" s="78"/>
    </row>
    <row r="1104" ht="12.75">
      <c r="FH1104" s="78"/>
    </row>
    <row r="1105" ht="12.75">
      <c r="FH1105" s="78"/>
    </row>
    <row r="1106" ht="12.75">
      <c r="FH1106" s="78"/>
    </row>
    <row r="1107" ht="12.75">
      <c r="FH1107" s="78"/>
    </row>
    <row r="1108" ht="12.75">
      <c r="FH1108" s="78"/>
    </row>
    <row r="1109" ht="12.75">
      <c r="FH1109" s="78"/>
    </row>
    <row r="1110" ht="12.75">
      <c r="FH1110" s="78"/>
    </row>
    <row r="1111" ht="12.75">
      <c r="FH1111" s="78"/>
    </row>
    <row r="1112" ht="12.75">
      <c r="FH1112" s="78"/>
    </row>
    <row r="1113" ht="12.75">
      <c r="FH1113" s="78"/>
    </row>
    <row r="1114" ht="12.75">
      <c r="FH1114" s="78"/>
    </row>
    <row r="1115" ht="12.75">
      <c r="FH1115" s="78"/>
    </row>
    <row r="1116" ht="12.75">
      <c r="FH1116" s="78"/>
    </row>
    <row r="1117" ht="12.75">
      <c r="FH1117" s="78"/>
    </row>
    <row r="1118" ht="12.75">
      <c r="FH1118" s="78"/>
    </row>
    <row r="1119" ht="12.75">
      <c r="FH1119" s="78"/>
    </row>
    <row r="1120" ht="12.75">
      <c r="FH1120" s="78"/>
    </row>
    <row r="1121" ht="12.75">
      <c r="FH1121" s="78"/>
    </row>
    <row r="1122" ht="12.75">
      <c r="FH1122" s="78"/>
    </row>
    <row r="1123" ht="12.75">
      <c r="FH1123" s="78"/>
    </row>
    <row r="1124" ht="12.75">
      <c r="FH1124" s="78"/>
    </row>
    <row r="1125" ht="12.75">
      <c r="FH1125" s="78"/>
    </row>
    <row r="1126" ht="12.75">
      <c r="FH1126" s="78"/>
    </row>
    <row r="1127" ht="12.75">
      <c r="FH1127" s="78"/>
    </row>
    <row r="1128" ht="12.75">
      <c r="FH1128" s="78"/>
    </row>
    <row r="1129" ht="12.75">
      <c r="FH1129" s="78"/>
    </row>
    <row r="1130" ht="12.75">
      <c r="FH1130" s="78"/>
    </row>
    <row r="1131" ht="12.75">
      <c r="FH1131" s="78"/>
    </row>
    <row r="1132" ht="12.75">
      <c r="FH1132" s="78"/>
    </row>
    <row r="1133" ht="12.75">
      <c r="FH1133" s="78"/>
    </row>
    <row r="1134" ht="12.75">
      <c r="FH1134" s="78"/>
    </row>
    <row r="1135" ht="12.75">
      <c r="FH1135" s="78"/>
    </row>
    <row r="1136" ht="12.75">
      <c r="FH1136" s="78"/>
    </row>
    <row r="1137" ht="12.75">
      <c r="FH1137" s="78"/>
    </row>
    <row r="1138" ht="12.75">
      <c r="FH1138" s="78"/>
    </row>
    <row r="1139" ht="12.75">
      <c r="FH1139" s="78"/>
    </row>
    <row r="1140" ht="12.75">
      <c r="FH1140" s="78"/>
    </row>
    <row r="1141" ht="12.75">
      <c r="FH1141" s="78"/>
    </row>
    <row r="1142" ht="12.75">
      <c r="FH1142" s="78"/>
    </row>
    <row r="1143" ht="12.75">
      <c r="FH1143" s="78"/>
    </row>
    <row r="1144" ht="12.75">
      <c r="FH1144" s="78"/>
    </row>
    <row r="1145" ht="12.75">
      <c r="FH1145" s="78"/>
    </row>
    <row r="1146" ht="12.75">
      <c r="FH1146" s="78"/>
    </row>
    <row r="1147" ht="12.75">
      <c r="FH1147" s="78"/>
    </row>
    <row r="1148" ht="12.75">
      <c r="FH1148" s="78"/>
    </row>
    <row r="1149" ht="12.75">
      <c r="FH1149" s="78"/>
    </row>
    <row r="1150" ht="12.75">
      <c r="FH1150" s="78"/>
    </row>
    <row r="1151" ht="12.75">
      <c r="FH1151" s="78"/>
    </row>
    <row r="1152" ht="12.75">
      <c r="FH1152" s="78"/>
    </row>
    <row r="1153" ht="12.75">
      <c r="FH1153" s="78"/>
    </row>
    <row r="1154" ht="12.75">
      <c r="FH1154" s="78"/>
    </row>
    <row r="1155" ht="12.75">
      <c r="FH1155" s="78"/>
    </row>
    <row r="1156" ht="12.75">
      <c r="FH1156" s="78"/>
    </row>
    <row r="1157" ht="12.75">
      <c r="FH1157" s="78"/>
    </row>
    <row r="1158" ht="12.75">
      <c r="FH1158" s="78"/>
    </row>
    <row r="1159" ht="12.75">
      <c r="FH1159" s="78"/>
    </row>
    <row r="1160" ht="12.75">
      <c r="FH1160" s="78"/>
    </row>
    <row r="1161" ht="12.75">
      <c r="FH1161" s="78"/>
    </row>
    <row r="1162" ht="12.75">
      <c r="FH1162" s="78"/>
    </row>
    <row r="1163" ht="12.75">
      <c r="FH1163" s="78"/>
    </row>
    <row r="1164" ht="12.75">
      <c r="FH1164" s="78"/>
    </row>
    <row r="1165" ht="12.75">
      <c r="FH1165" s="78"/>
    </row>
    <row r="1166" ht="12.75">
      <c r="FH1166" s="78"/>
    </row>
    <row r="1167" ht="12.75">
      <c r="FH1167" s="78"/>
    </row>
    <row r="1168" ht="12.75">
      <c r="FH1168" s="78"/>
    </row>
    <row r="1169" ht="12.75">
      <c r="FH1169" s="78"/>
    </row>
    <row r="1170" ht="12.75">
      <c r="FH1170" s="78"/>
    </row>
    <row r="1171" ht="12.75">
      <c r="FH1171" s="78"/>
    </row>
    <row r="1172" ht="12.75">
      <c r="FH1172" s="78"/>
    </row>
    <row r="1173" ht="12.75">
      <c r="FH1173" s="78"/>
    </row>
    <row r="1174" ht="12.75">
      <c r="FH1174" s="78"/>
    </row>
    <row r="1175" ht="12.75">
      <c r="FH1175" s="78"/>
    </row>
    <row r="1176" ht="12.75">
      <c r="FH1176" s="78"/>
    </row>
    <row r="1177" ht="12.75">
      <c r="FH1177" s="78"/>
    </row>
    <row r="1178" ht="12.75">
      <c r="FH1178" s="78"/>
    </row>
    <row r="1179" ht="12.75">
      <c r="FH1179" s="78"/>
    </row>
    <row r="1180" ht="12.75">
      <c r="FH1180" s="78"/>
    </row>
    <row r="1181" ht="12.75">
      <c r="FH1181" s="78"/>
    </row>
    <row r="1182" ht="12.75">
      <c r="FH1182" s="78"/>
    </row>
    <row r="1183" ht="12.75">
      <c r="FH1183" s="78"/>
    </row>
    <row r="1184" ht="12.75">
      <c r="FH1184" s="78"/>
    </row>
    <row r="1185" ht="12.75">
      <c r="FH1185" s="78"/>
    </row>
    <row r="1186" ht="12.75">
      <c r="FH1186" s="78"/>
    </row>
    <row r="1187" ht="12.75">
      <c r="FH1187" s="78"/>
    </row>
    <row r="1188" ht="12.75">
      <c r="FH1188" s="78"/>
    </row>
    <row r="1189" ht="12.75">
      <c r="FH1189" s="78"/>
    </row>
    <row r="1190" ht="12.75">
      <c r="FH1190" s="78"/>
    </row>
    <row r="1191" ht="12.75">
      <c r="FH1191" s="78"/>
    </row>
    <row r="1192" ht="12.75">
      <c r="FH1192" s="78"/>
    </row>
    <row r="1193" ht="12.75">
      <c r="FH1193" s="78"/>
    </row>
    <row r="1194" ht="12.75">
      <c r="FH1194" s="78"/>
    </row>
    <row r="1195" ht="12.75">
      <c r="FH1195" s="78"/>
    </row>
    <row r="1196" ht="12.75">
      <c r="FH1196" s="78"/>
    </row>
    <row r="1197" ht="12.75">
      <c r="FH1197" s="78"/>
    </row>
    <row r="1198" ht="12.75">
      <c r="FH1198" s="78"/>
    </row>
    <row r="1199" ht="12.75">
      <c r="FH1199" s="78"/>
    </row>
    <row r="1200" ht="12.75">
      <c r="FH1200" s="78"/>
    </row>
    <row r="1201" ht="12.75">
      <c r="FH1201" s="78"/>
    </row>
    <row r="1202" ht="12.75">
      <c r="FH1202" s="78"/>
    </row>
    <row r="1203" ht="12.75">
      <c r="FH1203" s="78"/>
    </row>
    <row r="1204" ht="12.75">
      <c r="FH1204" s="78"/>
    </row>
    <row r="1205" ht="12.75">
      <c r="FH1205" s="78"/>
    </row>
    <row r="1206" ht="12.75">
      <c r="FH1206" s="78"/>
    </row>
    <row r="1207" ht="12.75">
      <c r="FH1207" s="78"/>
    </row>
    <row r="1208" ht="12.75">
      <c r="FH1208" s="78"/>
    </row>
    <row r="1209" ht="12.75">
      <c r="FH1209" s="78"/>
    </row>
    <row r="1210" ht="12.75">
      <c r="FH1210" s="78"/>
    </row>
    <row r="1211" ht="12.75">
      <c r="FH1211" s="78"/>
    </row>
    <row r="1212" ht="12.75">
      <c r="FH1212" s="78"/>
    </row>
    <row r="1213" ht="12.75">
      <c r="FH1213" s="78"/>
    </row>
    <row r="1214" ht="12.75">
      <c r="FH1214" s="78"/>
    </row>
    <row r="1215" ht="12.75">
      <c r="FH1215" s="78"/>
    </row>
    <row r="1216" ht="12.75">
      <c r="FH1216" s="78"/>
    </row>
    <row r="1217" ht="12.75">
      <c r="FH1217" s="78"/>
    </row>
    <row r="1218" ht="12.75">
      <c r="FH1218" s="78"/>
    </row>
    <row r="1219" ht="12.75">
      <c r="FH1219" s="78"/>
    </row>
    <row r="1220" ht="12.75">
      <c r="FH1220" s="78"/>
    </row>
    <row r="1221" ht="12.75">
      <c r="FH1221" s="78"/>
    </row>
    <row r="1222" ht="12.75">
      <c r="FH1222" s="78"/>
    </row>
    <row r="1223" ht="12.75">
      <c r="FH1223" s="78"/>
    </row>
    <row r="1224" ht="12.75">
      <c r="FH1224" s="78"/>
    </row>
    <row r="1225" ht="12.75">
      <c r="FH1225" s="78"/>
    </row>
    <row r="1226" ht="12.75">
      <c r="FH1226" s="78"/>
    </row>
    <row r="1227" ht="12.75">
      <c r="FH1227" s="78"/>
    </row>
    <row r="1228" ht="12.75">
      <c r="FH1228" s="78"/>
    </row>
    <row r="1229" ht="12.75">
      <c r="FH1229" s="78"/>
    </row>
    <row r="1230" ht="12.75">
      <c r="FH1230" s="78"/>
    </row>
    <row r="1231" ht="12.75">
      <c r="FH1231" s="78"/>
    </row>
    <row r="1232" ht="12.75">
      <c r="FH1232" s="78"/>
    </row>
    <row r="1233" ht="12.75">
      <c r="FH1233" s="78"/>
    </row>
    <row r="1234" ht="12.75">
      <c r="FH1234" s="78"/>
    </row>
    <row r="1235" ht="12.75">
      <c r="FH1235" s="78"/>
    </row>
    <row r="1236" ht="12.75">
      <c r="FH1236" s="78"/>
    </row>
    <row r="1237" ht="12.75">
      <c r="FH1237" s="78"/>
    </row>
    <row r="1238" ht="12.75">
      <c r="FH1238" s="78"/>
    </row>
    <row r="1239" ht="12.75">
      <c r="FH1239" s="78"/>
    </row>
    <row r="1240" ht="12.75">
      <c r="FH1240" s="78"/>
    </row>
    <row r="1241" ht="12.75">
      <c r="FH1241" s="78"/>
    </row>
    <row r="1242" ht="12.75">
      <c r="FH1242" s="78"/>
    </row>
    <row r="1243" ht="12.75">
      <c r="FH1243" s="78"/>
    </row>
    <row r="1244" ht="12.75">
      <c r="FH1244" s="78"/>
    </row>
    <row r="1245" ht="12.75">
      <c r="FH1245" s="78"/>
    </row>
    <row r="1246" ht="12.75">
      <c r="FH1246" s="78"/>
    </row>
    <row r="1247" ht="12.75">
      <c r="FH1247" s="78"/>
    </row>
    <row r="1248" ht="12.75">
      <c r="FH1248" s="78"/>
    </row>
    <row r="1249" ht="12.75">
      <c r="FH1249" s="78"/>
    </row>
    <row r="1250" ht="12.75">
      <c r="FH1250" s="78"/>
    </row>
    <row r="1251" ht="12.75">
      <c r="FH1251" s="78"/>
    </row>
    <row r="1252" ht="12.75">
      <c r="FH1252" s="78"/>
    </row>
    <row r="1253" ht="12.75">
      <c r="FH1253" s="78"/>
    </row>
    <row r="1254" ht="12.75">
      <c r="FH1254" s="78"/>
    </row>
    <row r="1255" ht="12.75">
      <c r="FH1255" s="78"/>
    </row>
    <row r="1256" ht="12.75">
      <c r="FH1256" s="78"/>
    </row>
    <row r="1257" ht="12.75">
      <c r="FH1257" s="78"/>
    </row>
    <row r="1258" ht="12.75">
      <c r="FH1258" s="78"/>
    </row>
    <row r="1259" ht="12.75">
      <c r="FH1259" s="78"/>
    </row>
    <row r="1260" ht="12.75">
      <c r="FH1260" s="78"/>
    </row>
    <row r="1261" ht="12.75">
      <c r="FH1261" s="78"/>
    </row>
    <row r="1262" ht="12.75">
      <c r="FH1262" s="78"/>
    </row>
    <row r="1263" ht="12.75">
      <c r="FH1263" s="78"/>
    </row>
    <row r="1264" ht="12.75">
      <c r="FH1264" s="78"/>
    </row>
    <row r="1265" ht="12.75">
      <c r="FH1265" s="78"/>
    </row>
    <row r="1266" ht="12.75">
      <c r="FH1266" s="78"/>
    </row>
    <row r="1267" ht="12.75">
      <c r="FH1267" s="78"/>
    </row>
    <row r="1268" ht="12.75">
      <c r="FH1268" s="78"/>
    </row>
    <row r="1269" ht="12.75">
      <c r="FH1269" s="78"/>
    </row>
    <row r="1270" ht="12.75">
      <c r="FH1270" s="78"/>
    </row>
    <row r="1271" ht="12.75">
      <c r="FH1271" s="78"/>
    </row>
    <row r="1272" ht="12.75">
      <c r="FH1272" s="78"/>
    </row>
    <row r="1273" ht="12.75">
      <c r="FH1273" s="78"/>
    </row>
    <row r="1274" ht="12.75">
      <c r="FH1274" s="78"/>
    </row>
    <row r="1275" ht="12.75">
      <c r="FH1275" s="78"/>
    </row>
    <row r="1276" ht="12.75">
      <c r="FH1276" s="78"/>
    </row>
    <row r="1277" ht="12.75">
      <c r="FH1277" s="78"/>
    </row>
    <row r="1278" ht="12.75">
      <c r="FH1278" s="78"/>
    </row>
    <row r="1279" ht="12.75">
      <c r="FH1279" s="78"/>
    </row>
    <row r="1280" ht="12.75">
      <c r="FH1280" s="78"/>
    </row>
    <row r="1281" ht="12.75">
      <c r="FH1281" s="78"/>
    </row>
    <row r="1282" ht="12.75">
      <c r="FH1282" s="78"/>
    </row>
    <row r="1283" ht="12.75">
      <c r="FH1283" s="78"/>
    </row>
    <row r="1284" ht="12.75">
      <c r="FH1284" s="78"/>
    </row>
    <row r="1285" ht="12.75">
      <c r="FH1285" s="78"/>
    </row>
    <row r="1286" ht="12.75">
      <c r="FH1286" s="78"/>
    </row>
    <row r="1287" ht="12.75">
      <c r="FH1287" s="78"/>
    </row>
    <row r="1288" ht="12.75">
      <c r="FH1288" s="78"/>
    </row>
    <row r="1289" ht="12.75">
      <c r="FH1289" s="78"/>
    </row>
    <row r="1290" ht="12.75">
      <c r="FH1290" s="78"/>
    </row>
    <row r="1291" ht="12.75">
      <c r="FH1291" s="78"/>
    </row>
    <row r="1292" ht="12.75">
      <c r="FH1292" s="78"/>
    </row>
    <row r="1293" ht="12.75">
      <c r="FH1293" s="78"/>
    </row>
    <row r="1294" ht="12.75">
      <c r="FH1294" s="78"/>
    </row>
    <row r="1295" ht="12.75">
      <c r="FH1295" s="78"/>
    </row>
    <row r="1296" ht="12.75">
      <c r="FH1296" s="78"/>
    </row>
    <row r="1297" ht="12.75">
      <c r="FH1297" s="78"/>
    </row>
    <row r="1298" ht="12.75">
      <c r="FH1298" s="78"/>
    </row>
    <row r="1299" ht="12.75">
      <c r="FH1299" s="78"/>
    </row>
    <row r="1300" ht="12.75">
      <c r="FH1300" s="78"/>
    </row>
    <row r="1301" ht="12.75">
      <c r="FH1301" s="78"/>
    </row>
    <row r="1302" ht="12.75">
      <c r="FH1302" s="78"/>
    </row>
    <row r="1303" ht="12.75">
      <c r="FH1303" s="78"/>
    </row>
    <row r="1304" ht="12.75">
      <c r="FH1304" s="78"/>
    </row>
    <row r="1305" ht="12.75">
      <c r="FH1305" s="78"/>
    </row>
    <row r="1306" ht="12.75">
      <c r="FH1306" s="78"/>
    </row>
    <row r="1307" ht="12.75">
      <c r="FH1307" s="78"/>
    </row>
    <row r="1308" ht="12.75">
      <c r="FH1308" s="78"/>
    </row>
    <row r="1309" ht="12.75">
      <c r="FH1309" s="78"/>
    </row>
    <row r="1310" ht="12.75">
      <c r="FH1310" s="78"/>
    </row>
    <row r="1311" ht="12.75">
      <c r="FH1311" s="78"/>
    </row>
    <row r="1312" ht="12.75">
      <c r="FH1312" s="78"/>
    </row>
    <row r="1313" ht="12.75">
      <c r="FH1313" s="78"/>
    </row>
    <row r="1314" ht="12.75">
      <c r="FH1314" s="78"/>
    </row>
    <row r="1315" ht="12.75">
      <c r="FH1315" s="78"/>
    </row>
    <row r="1316" ht="12.75">
      <c r="FH1316" s="78"/>
    </row>
    <row r="1317" ht="12.75">
      <c r="FH1317" s="78"/>
    </row>
    <row r="1318" ht="12.75">
      <c r="FH1318" s="78"/>
    </row>
    <row r="1319" ht="12.75">
      <c r="FH1319" s="78"/>
    </row>
    <row r="1320" ht="12.75">
      <c r="FH1320" s="78"/>
    </row>
    <row r="1321" ht="12.75">
      <c r="FH1321" s="78"/>
    </row>
    <row r="1322" ht="12.75">
      <c r="FH1322" s="78"/>
    </row>
    <row r="1323" ht="12.75">
      <c r="FH1323" s="78"/>
    </row>
    <row r="1324" ht="12.75">
      <c r="FH1324" s="78"/>
    </row>
    <row r="1325" ht="12.75">
      <c r="FH1325" s="78"/>
    </row>
    <row r="1326" ht="12.75">
      <c r="FH1326" s="78"/>
    </row>
    <row r="1327" ht="12.75">
      <c r="FH1327" s="78"/>
    </row>
    <row r="1328" ht="12.75">
      <c r="FH1328" s="78"/>
    </row>
    <row r="1329" ht="12.75">
      <c r="FH1329" s="78"/>
    </row>
    <row r="1330" ht="12.75">
      <c r="FH1330" s="78"/>
    </row>
    <row r="1331" ht="12.75">
      <c r="FH1331" s="78"/>
    </row>
    <row r="1332" ht="12.75">
      <c r="FH1332" s="78"/>
    </row>
    <row r="1333" ht="12.75">
      <c r="FH1333" s="78"/>
    </row>
    <row r="1334" ht="12.75">
      <c r="FH1334" s="78"/>
    </row>
    <row r="1335" ht="12.75">
      <c r="FH1335" s="78"/>
    </row>
    <row r="1336" ht="12.75">
      <c r="FH1336" s="78"/>
    </row>
    <row r="1337" ht="12.75">
      <c r="FH1337" s="78"/>
    </row>
    <row r="1338" ht="12.75">
      <c r="FH1338" s="78"/>
    </row>
    <row r="1339" ht="12.75">
      <c r="FH1339" s="78"/>
    </row>
    <row r="1340" ht="12.75">
      <c r="FH1340" s="78"/>
    </row>
    <row r="1341" ht="12.75">
      <c r="FH1341" s="78"/>
    </row>
    <row r="1342" ht="12.75">
      <c r="FH1342" s="78"/>
    </row>
    <row r="1343" ht="12.75">
      <c r="FH1343" s="78"/>
    </row>
    <row r="1344" ht="12.75">
      <c r="FH1344" s="78"/>
    </row>
    <row r="1345" ht="12.75">
      <c r="FH1345" s="78"/>
    </row>
    <row r="1346" ht="12.75">
      <c r="FH1346" s="78"/>
    </row>
    <row r="1347" ht="12.75">
      <c r="FH1347" s="78"/>
    </row>
    <row r="1348" ht="12.75">
      <c r="FH1348" s="78"/>
    </row>
    <row r="1349" ht="12.75">
      <c r="FH1349" s="78"/>
    </row>
    <row r="1350" ht="12.75">
      <c r="FH1350" s="78"/>
    </row>
    <row r="1351" ht="12.75">
      <c r="FH1351" s="78"/>
    </row>
    <row r="1352" ht="12.75">
      <c r="FH1352" s="78"/>
    </row>
    <row r="1353" ht="12.75">
      <c r="FH1353" s="78"/>
    </row>
    <row r="1354" ht="12.75">
      <c r="FH1354" s="78"/>
    </row>
    <row r="1355" ht="12.75">
      <c r="FH1355" s="78"/>
    </row>
    <row r="1356" ht="12.75">
      <c r="FH1356" s="78"/>
    </row>
    <row r="1357" ht="12.75">
      <c r="FH1357" s="78"/>
    </row>
    <row r="1358" ht="12.75">
      <c r="FH1358" s="78"/>
    </row>
    <row r="1359" ht="12.75">
      <c r="FH1359" s="78"/>
    </row>
    <row r="1360" ht="12.75">
      <c r="FH1360" s="78"/>
    </row>
    <row r="1361" ht="12.75">
      <c r="FH1361" s="78"/>
    </row>
    <row r="1362" ht="12.75">
      <c r="FH1362" s="78"/>
    </row>
    <row r="1363" ht="12.75">
      <c r="FH1363" s="78"/>
    </row>
    <row r="1364" ht="12.75">
      <c r="FH1364" s="78"/>
    </row>
    <row r="1365" ht="12.75">
      <c r="FH1365" s="78"/>
    </row>
    <row r="1366" ht="12.75">
      <c r="FH1366" s="78"/>
    </row>
    <row r="1367" ht="12.75">
      <c r="FH1367" s="78"/>
    </row>
    <row r="1368" ht="12.75">
      <c r="FH1368" s="78"/>
    </row>
    <row r="1369" ht="12.75">
      <c r="FH1369" s="78"/>
    </row>
    <row r="1370" ht="12.75">
      <c r="FH1370" s="78"/>
    </row>
    <row r="1371" ht="12.75">
      <c r="FH1371" s="78"/>
    </row>
    <row r="1372" ht="12.75">
      <c r="FH1372" s="78"/>
    </row>
    <row r="1373" ht="12.75">
      <c r="FH1373" s="78"/>
    </row>
    <row r="1374" ht="12.75">
      <c r="FH1374" s="78"/>
    </row>
    <row r="1375" ht="12.75">
      <c r="FH1375" s="78"/>
    </row>
    <row r="1376" ht="12.75">
      <c r="FH1376" s="78"/>
    </row>
    <row r="1377" ht="12.75">
      <c r="FH1377" s="78"/>
    </row>
    <row r="1378" ht="12.75">
      <c r="FH1378" s="78"/>
    </row>
    <row r="1379" ht="12.75">
      <c r="FH1379" s="78"/>
    </row>
    <row r="1380" ht="12.75">
      <c r="FH1380" s="78"/>
    </row>
    <row r="1381" ht="12.75">
      <c r="FH1381" s="78"/>
    </row>
    <row r="1382" ht="12.75">
      <c r="FH1382" s="78"/>
    </row>
    <row r="1383" ht="12.75">
      <c r="FH1383" s="78"/>
    </row>
    <row r="1384" ht="12.75">
      <c r="FH1384" s="78"/>
    </row>
    <row r="1385" ht="12.75">
      <c r="FH1385" s="78"/>
    </row>
    <row r="1386" ht="12.75">
      <c r="FH1386" s="78"/>
    </row>
    <row r="1387" ht="12.75">
      <c r="FH1387" s="78"/>
    </row>
    <row r="1388" ht="12.75">
      <c r="FH1388" s="78"/>
    </row>
    <row r="1389" ht="12.75">
      <c r="FH1389" s="78"/>
    </row>
    <row r="1390" ht="12.75">
      <c r="FH1390" s="78"/>
    </row>
    <row r="1391" ht="12.75">
      <c r="FH1391" s="78"/>
    </row>
    <row r="1392" ht="12.75">
      <c r="FH1392" s="78"/>
    </row>
    <row r="1393" ht="12.75">
      <c r="FH1393" s="78"/>
    </row>
    <row r="1394" ht="12.75">
      <c r="FH1394" s="78"/>
    </row>
    <row r="1395" ht="12.75">
      <c r="FH1395" s="78"/>
    </row>
    <row r="1396" ht="12.75">
      <c r="FH1396" s="78"/>
    </row>
    <row r="1397" ht="12.75">
      <c r="FH1397" s="78"/>
    </row>
    <row r="1398" ht="12.75">
      <c r="FH1398" s="78"/>
    </row>
    <row r="1399" ht="12.75">
      <c r="FH1399" s="78"/>
    </row>
    <row r="1400" ht="12.75">
      <c r="FH1400" s="78"/>
    </row>
    <row r="1401" ht="12.75">
      <c r="FH1401" s="78"/>
    </row>
    <row r="1402" ht="12.75">
      <c r="FH1402" s="78"/>
    </row>
    <row r="1403" ht="12.75">
      <c r="FH1403" s="78"/>
    </row>
    <row r="1404" ht="12.75">
      <c r="FH1404" s="78"/>
    </row>
    <row r="1405" ht="12.75">
      <c r="FH1405" s="78"/>
    </row>
    <row r="1406" ht="12.75">
      <c r="FH1406" s="78"/>
    </row>
    <row r="1407" ht="12.75">
      <c r="FH1407" s="78"/>
    </row>
    <row r="1408" ht="12.75">
      <c r="FH1408" s="78"/>
    </row>
    <row r="1409" ht="12.75">
      <c r="FH1409" s="78"/>
    </row>
    <row r="1410" ht="12.75">
      <c r="FH1410" s="78"/>
    </row>
    <row r="1411" ht="12.75">
      <c r="FH1411" s="78"/>
    </row>
    <row r="1412" ht="12.75">
      <c r="FH1412" s="78"/>
    </row>
    <row r="1413" ht="12.75">
      <c r="FH1413" s="78"/>
    </row>
    <row r="1414" ht="12.75">
      <c r="FH1414" s="78"/>
    </row>
    <row r="1415" ht="12.75">
      <c r="FH1415" s="78"/>
    </row>
    <row r="1416" ht="12.75">
      <c r="FH1416" s="78"/>
    </row>
    <row r="1417" ht="12.75">
      <c r="FH1417" s="78"/>
    </row>
    <row r="1418" ht="12.75">
      <c r="FH1418" s="78"/>
    </row>
    <row r="1419" ht="12.75">
      <c r="FH1419" s="78"/>
    </row>
    <row r="1420" ht="12.75">
      <c r="FH1420" s="78"/>
    </row>
    <row r="1421" ht="12.75">
      <c r="FH1421" s="78"/>
    </row>
    <row r="1422" ht="12.75">
      <c r="FH1422" s="78"/>
    </row>
    <row r="1423" ht="12.75">
      <c r="FH1423" s="78"/>
    </row>
    <row r="1424" ht="12.75">
      <c r="FH1424" s="78"/>
    </row>
    <row r="1425" ht="12.75">
      <c r="FH1425" s="78"/>
    </row>
    <row r="1426" ht="12.75">
      <c r="FH1426" s="78"/>
    </row>
    <row r="1427" ht="12.75">
      <c r="FH1427" s="78"/>
    </row>
    <row r="1428" ht="12.75">
      <c r="FH1428" s="78"/>
    </row>
    <row r="1429" ht="12.75">
      <c r="FH1429" s="78"/>
    </row>
    <row r="1430" ht="12.75">
      <c r="FH1430" s="78"/>
    </row>
    <row r="1431" ht="12.75">
      <c r="FH1431" s="78"/>
    </row>
    <row r="1432" ht="12.75">
      <c r="FH1432" s="78"/>
    </row>
    <row r="1433" ht="12.75">
      <c r="FH1433" s="78"/>
    </row>
    <row r="1434" ht="12.75">
      <c r="FH1434" s="78"/>
    </row>
    <row r="1435" ht="12.75">
      <c r="FH1435" s="78"/>
    </row>
    <row r="1436" ht="12.75">
      <c r="FH1436" s="78"/>
    </row>
    <row r="1437" ht="12.75">
      <c r="FH1437" s="78"/>
    </row>
    <row r="1438" ht="12.75">
      <c r="FH1438" s="78"/>
    </row>
    <row r="1439" ht="12.75">
      <c r="FH1439" s="78"/>
    </row>
    <row r="1440" ht="12.75">
      <c r="FH1440" s="78"/>
    </row>
    <row r="1441" ht="12.75">
      <c r="FH1441" s="78"/>
    </row>
    <row r="1442" ht="12.75">
      <c r="FH1442" s="78"/>
    </row>
    <row r="1443" ht="12.75">
      <c r="FH1443" s="78"/>
    </row>
    <row r="1444" ht="12.75">
      <c r="FH1444" s="78"/>
    </row>
    <row r="1445" ht="12.75">
      <c r="FH1445" s="78"/>
    </row>
    <row r="1446" ht="12.75">
      <c r="FH1446" s="78"/>
    </row>
    <row r="1447" ht="12.75">
      <c r="FH1447" s="78"/>
    </row>
    <row r="1448" ht="12.75">
      <c r="FH1448" s="78"/>
    </row>
    <row r="1449" ht="12.75">
      <c r="FH1449" s="78"/>
    </row>
    <row r="1450" ht="12.75">
      <c r="FH1450" s="78"/>
    </row>
    <row r="1451" ht="12.75">
      <c r="FH1451" s="78"/>
    </row>
    <row r="1452" ht="12.75">
      <c r="FH1452" s="78"/>
    </row>
    <row r="1453" ht="12.75">
      <c r="FH1453" s="78"/>
    </row>
    <row r="1454" ht="12.75">
      <c r="FH1454" s="78"/>
    </row>
    <row r="1455" ht="12.75">
      <c r="FH1455" s="78"/>
    </row>
    <row r="1456" ht="12.75">
      <c r="FH1456" s="78"/>
    </row>
    <row r="1457" ht="12.75">
      <c r="FH1457" s="78"/>
    </row>
    <row r="1458" ht="12.75">
      <c r="FH1458" s="78"/>
    </row>
    <row r="1459" ht="12.75">
      <c r="FH1459" s="78"/>
    </row>
    <row r="1460" ht="12.75">
      <c r="FH1460" s="78"/>
    </row>
    <row r="1461" ht="12.75">
      <c r="FH1461" s="78"/>
    </row>
    <row r="1462" ht="12.75">
      <c r="FH1462" s="78"/>
    </row>
    <row r="1463" ht="12.75">
      <c r="FH1463" s="78"/>
    </row>
    <row r="1464" ht="12.75">
      <c r="FH1464" s="78"/>
    </row>
    <row r="1465" ht="12.75">
      <c r="FH1465" s="78"/>
    </row>
    <row r="1466" ht="12.75">
      <c r="FH1466" s="78"/>
    </row>
    <row r="1467" ht="12.75">
      <c r="FH1467" s="78"/>
    </row>
    <row r="1468" ht="12.75">
      <c r="FH1468" s="78"/>
    </row>
    <row r="1469" ht="12.75">
      <c r="FH1469" s="78"/>
    </row>
    <row r="1470" ht="12.75">
      <c r="FH1470" s="78"/>
    </row>
    <row r="1471" ht="12.75">
      <c r="FH1471" s="78"/>
    </row>
    <row r="1472" ht="12.75">
      <c r="FH1472" s="78"/>
    </row>
    <row r="1473" ht="12.75">
      <c r="FH1473" s="78"/>
    </row>
    <row r="1474" ht="12.75">
      <c r="FH1474" s="78"/>
    </row>
    <row r="1475" ht="12.75">
      <c r="FH1475" s="78"/>
    </row>
    <row r="1476" ht="12.75">
      <c r="FH1476" s="78"/>
    </row>
    <row r="1477" ht="12.75">
      <c r="FH1477" s="78"/>
    </row>
    <row r="1478" ht="12.75">
      <c r="FH1478" s="78"/>
    </row>
    <row r="1479" ht="12.75">
      <c r="FH1479" s="78"/>
    </row>
    <row r="1480" ht="12.75">
      <c r="FH1480" s="78"/>
    </row>
    <row r="1481" ht="12.75">
      <c r="FH1481" s="78"/>
    </row>
    <row r="1482" ht="12.75">
      <c r="FH1482" s="78"/>
    </row>
    <row r="1483" ht="12.75">
      <c r="FH1483" s="78"/>
    </row>
    <row r="1484" ht="12.75">
      <c r="FH1484" s="78"/>
    </row>
    <row r="1485" ht="12.75">
      <c r="FH1485" s="78"/>
    </row>
    <row r="1486" ht="12.75">
      <c r="FH1486" s="78"/>
    </row>
    <row r="1487" ht="12.75">
      <c r="FH1487" s="78"/>
    </row>
    <row r="1488" ht="12.75">
      <c r="FH1488" s="78"/>
    </row>
    <row r="1489" ht="12.75">
      <c r="FH1489" s="78"/>
    </row>
    <row r="1490" ht="12.75">
      <c r="FH1490" s="78"/>
    </row>
    <row r="1491" ht="12.75">
      <c r="FH1491" s="78"/>
    </row>
    <row r="1492" ht="12.75">
      <c r="FH1492" s="78"/>
    </row>
    <row r="1493" ht="12.75">
      <c r="FH1493" s="78"/>
    </row>
    <row r="1494" ht="12.75">
      <c r="FH1494" s="78"/>
    </row>
    <row r="1495" ht="12.75">
      <c r="FH1495" s="78"/>
    </row>
    <row r="1496" ht="12.75">
      <c r="FH1496" s="78"/>
    </row>
    <row r="1497" ht="12.75">
      <c r="FH1497" s="78"/>
    </row>
    <row r="1498" ht="12.75">
      <c r="FH1498" s="78"/>
    </row>
    <row r="1499" ht="12.75">
      <c r="FH1499" s="78"/>
    </row>
    <row r="1500" ht="12.75">
      <c r="FH1500" s="78"/>
    </row>
    <row r="1501" ht="12.75">
      <c r="FH1501" s="78"/>
    </row>
    <row r="1502" ht="12.75">
      <c r="FH1502" s="78"/>
    </row>
    <row r="1503" ht="12.75">
      <c r="FH1503" s="78"/>
    </row>
    <row r="1504" ht="12.75">
      <c r="FH1504" s="78"/>
    </row>
    <row r="1505" ht="12.75">
      <c r="FH1505" s="78"/>
    </row>
    <row r="1506" ht="12.75">
      <c r="FH1506" s="78"/>
    </row>
    <row r="1507" ht="12.75">
      <c r="FH1507" s="78"/>
    </row>
    <row r="1508" ht="12.75">
      <c r="FH1508" s="78"/>
    </row>
    <row r="1509" ht="12.75">
      <c r="FH1509" s="78"/>
    </row>
    <row r="1510" ht="12.75">
      <c r="FH1510" s="78"/>
    </row>
    <row r="1511" ht="12.75">
      <c r="FH1511" s="78"/>
    </row>
    <row r="1512" ht="12.75">
      <c r="FH1512" s="78"/>
    </row>
    <row r="1513" ht="12.75">
      <c r="FH1513" s="78"/>
    </row>
    <row r="1514" ht="12.75">
      <c r="FH1514" s="78"/>
    </row>
    <row r="1515" ht="12.75">
      <c r="FH1515" s="78"/>
    </row>
    <row r="1516" ht="12.75">
      <c r="FH1516" s="78"/>
    </row>
    <row r="1517" ht="12.75">
      <c r="FH1517" s="78"/>
    </row>
    <row r="1518" ht="12.75">
      <c r="FH1518" s="78"/>
    </row>
    <row r="1519" ht="12.75">
      <c r="FH1519" s="78"/>
    </row>
    <row r="1520" ht="12.75">
      <c r="FH1520" s="78"/>
    </row>
    <row r="1521" ht="12.75">
      <c r="FH1521" s="78"/>
    </row>
    <row r="1522" ht="12.75">
      <c r="FH1522" s="78"/>
    </row>
    <row r="1523" ht="12.75">
      <c r="FH1523" s="78"/>
    </row>
    <row r="1524" ht="12.75">
      <c r="FH1524" s="78"/>
    </row>
    <row r="1525" ht="12.75">
      <c r="FH1525" s="78"/>
    </row>
    <row r="1526" ht="12.75">
      <c r="FH1526" s="78"/>
    </row>
    <row r="1527" ht="12.75">
      <c r="FH1527" s="78"/>
    </row>
    <row r="1528" ht="12.75">
      <c r="FH1528" s="78"/>
    </row>
    <row r="1529" ht="12.75">
      <c r="FH1529" s="78"/>
    </row>
    <row r="1530" ht="12.75">
      <c r="FH1530" s="78"/>
    </row>
    <row r="1531" ht="12.75">
      <c r="FH1531" s="78"/>
    </row>
    <row r="1532" ht="12.75">
      <c r="FH1532" s="78"/>
    </row>
    <row r="1533" ht="12.75">
      <c r="FH1533" s="78"/>
    </row>
    <row r="1534" ht="12.75">
      <c r="FH1534" s="78"/>
    </row>
    <row r="1535" ht="12.75">
      <c r="FH1535" s="78"/>
    </row>
    <row r="1536" ht="12.75">
      <c r="FH1536" s="78"/>
    </row>
    <row r="1537" ht="12.75">
      <c r="FH1537" s="78"/>
    </row>
    <row r="1538" ht="12.75">
      <c r="FH1538" s="78"/>
    </row>
    <row r="1539" ht="12.75">
      <c r="FH1539" s="78"/>
    </row>
    <row r="1540" ht="12.75">
      <c r="FH1540" s="78"/>
    </row>
    <row r="1541" ht="12.75">
      <c r="FH1541" s="78"/>
    </row>
    <row r="1542" ht="12.75">
      <c r="FH1542" s="78"/>
    </row>
    <row r="1543" ht="12.75">
      <c r="FH1543" s="78"/>
    </row>
    <row r="1544" ht="12.75">
      <c r="FH1544" s="78"/>
    </row>
    <row r="1545" ht="12.75">
      <c r="FH1545" s="78"/>
    </row>
    <row r="1546" ht="12.75">
      <c r="FH1546" s="78"/>
    </row>
    <row r="1547" ht="12.75">
      <c r="FH1547" s="78"/>
    </row>
    <row r="1548" ht="12.75">
      <c r="FH1548" s="78"/>
    </row>
    <row r="1549" ht="12.75">
      <c r="FH1549" s="78"/>
    </row>
    <row r="1550" ht="12.75">
      <c r="FH1550" s="78"/>
    </row>
    <row r="1551" ht="12.75">
      <c r="FH1551" s="78"/>
    </row>
    <row r="1552" ht="12.75">
      <c r="FH1552" s="78"/>
    </row>
    <row r="1553" ht="12.75">
      <c r="FH1553" s="78"/>
    </row>
    <row r="1554" ht="12.75">
      <c r="FH1554" s="78"/>
    </row>
    <row r="1555" ht="12.75">
      <c r="FH1555" s="78"/>
    </row>
    <row r="1556" ht="12.75">
      <c r="FH1556" s="78"/>
    </row>
    <row r="1557" ht="12.75">
      <c r="FH1557" s="78"/>
    </row>
    <row r="1558" ht="12.75">
      <c r="FH1558" s="78"/>
    </row>
    <row r="1559" ht="12.75">
      <c r="FH1559" s="78"/>
    </row>
    <row r="1560" ht="12.75">
      <c r="FH1560" s="78"/>
    </row>
  </sheetData>
  <sheetProtection/>
  <mergeCells count="1720">
    <mergeCell ref="A67:D67"/>
    <mergeCell ref="L67:Q67"/>
    <mergeCell ref="AB67:AF67"/>
    <mergeCell ref="AG67:AK67"/>
    <mergeCell ref="AL67:AP67"/>
    <mergeCell ref="DT66:DX66"/>
    <mergeCell ref="DY66:EC66"/>
    <mergeCell ref="ED66:EH66"/>
    <mergeCell ref="EI66:EM66"/>
    <mergeCell ref="ER66:EY66"/>
    <mergeCell ref="EZ66:FE66"/>
    <mergeCell ref="EZ65:FE65"/>
    <mergeCell ref="A66:D66"/>
    <mergeCell ref="L66:Q66"/>
    <mergeCell ref="AB66:AF66"/>
    <mergeCell ref="AG66:AK66"/>
    <mergeCell ref="AL66:AP66"/>
    <mergeCell ref="CF66:CI66"/>
    <mergeCell ref="CN66:CQ66"/>
    <mergeCell ref="CR66:CV66"/>
    <mergeCell ref="DG66:DK66"/>
    <mergeCell ref="DG65:DK65"/>
    <mergeCell ref="DT65:DX65"/>
    <mergeCell ref="DY65:EC65"/>
    <mergeCell ref="ED65:EH65"/>
    <mergeCell ref="EI65:EM65"/>
    <mergeCell ref="ER65:EY65"/>
    <mergeCell ref="ER64:EY64"/>
    <mergeCell ref="EZ64:FE64"/>
    <mergeCell ref="A65:D65"/>
    <mergeCell ref="L65:Q65"/>
    <mergeCell ref="AB65:AF65"/>
    <mergeCell ref="AG65:AK65"/>
    <mergeCell ref="AL65:AP65"/>
    <mergeCell ref="CF65:CI65"/>
    <mergeCell ref="CN65:CQ65"/>
    <mergeCell ref="CR65:CV65"/>
    <mergeCell ref="CR64:CV64"/>
    <mergeCell ref="DG64:DK64"/>
    <mergeCell ref="DT64:DX64"/>
    <mergeCell ref="DY64:EC64"/>
    <mergeCell ref="ED64:EH64"/>
    <mergeCell ref="EI64:EM64"/>
    <mergeCell ref="EI63:EM63"/>
    <mergeCell ref="ER63:EY63"/>
    <mergeCell ref="EZ63:FE63"/>
    <mergeCell ref="A64:D64"/>
    <mergeCell ref="L64:Q64"/>
    <mergeCell ref="AB64:AF64"/>
    <mergeCell ref="AG64:AK64"/>
    <mergeCell ref="AL64:AP64"/>
    <mergeCell ref="CF64:CI64"/>
    <mergeCell ref="CN64:CQ64"/>
    <mergeCell ref="CR63:CV63"/>
    <mergeCell ref="CW63:DA63"/>
    <mergeCell ref="DG63:DK63"/>
    <mergeCell ref="DT63:DX63"/>
    <mergeCell ref="DY63:EC63"/>
    <mergeCell ref="ED63:EH63"/>
    <mergeCell ref="ER62:EY62"/>
    <mergeCell ref="EZ62:FE62"/>
    <mergeCell ref="A63:D63"/>
    <mergeCell ref="L63:Q63"/>
    <mergeCell ref="AB63:AF63"/>
    <mergeCell ref="AG63:AK63"/>
    <mergeCell ref="AL63:AP63"/>
    <mergeCell ref="CF63:CI63"/>
    <mergeCell ref="DL62:DO62"/>
    <mergeCell ref="CN63:CQ63"/>
    <mergeCell ref="DP62:DS62"/>
    <mergeCell ref="DT62:DX62"/>
    <mergeCell ref="DY62:EC62"/>
    <mergeCell ref="ED62:EH62"/>
    <mergeCell ref="EI62:EM62"/>
    <mergeCell ref="CJ62:CM62"/>
    <mergeCell ref="CN62:CQ62"/>
    <mergeCell ref="CR62:CV62"/>
    <mergeCell ref="CW62:DA62"/>
    <mergeCell ref="DB62:DF62"/>
    <mergeCell ref="AY62:BB62"/>
    <mergeCell ref="BC62:BF62"/>
    <mergeCell ref="BG62:BJ62"/>
    <mergeCell ref="DG62:DK62"/>
    <mergeCell ref="BK62:BN62"/>
    <mergeCell ref="BO62:BR62"/>
    <mergeCell ref="BS62:BW62"/>
    <mergeCell ref="BX62:CA62"/>
    <mergeCell ref="CB62:CE62"/>
    <mergeCell ref="CF62:CI62"/>
    <mergeCell ref="EZ61:FE61"/>
    <mergeCell ref="A62:D62"/>
    <mergeCell ref="L62:Q62"/>
    <mergeCell ref="R62:V62"/>
    <mergeCell ref="W62:AA62"/>
    <mergeCell ref="AB62:AF62"/>
    <mergeCell ref="AG62:AK62"/>
    <mergeCell ref="AL62:AP62"/>
    <mergeCell ref="AQ62:AT62"/>
    <mergeCell ref="AU62:AX62"/>
    <mergeCell ref="DG61:DK61"/>
    <mergeCell ref="DT61:DX61"/>
    <mergeCell ref="DY61:EC61"/>
    <mergeCell ref="ED61:EH61"/>
    <mergeCell ref="EI61:EM61"/>
    <mergeCell ref="ER61:EY61"/>
    <mergeCell ref="ER60:EY60"/>
    <mergeCell ref="EZ60:FE60"/>
    <mergeCell ref="A61:D61"/>
    <mergeCell ref="L61:Q61"/>
    <mergeCell ref="AB61:AF61"/>
    <mergeCell ref="AG61:AK61"/>
    <mergeCell ref="AL61:AP61"/>
    <mergeCell ref="CF61:CI61"/>
    <mergeCell ref="CN61:CQ61"/>
    <mergeCell ref="CR61:CV61"/>
    <mergeCell ref="CR60:CV60"/>
    <mergeCell ref="DG60:DK60"/>
    <mergeCell ref="DT60:DX60"/>
    <mergeCell ref="DY60:EC60"/>
    <mergeCell ref="ED60:EH60"/>
    <mergeCell ref="EI60:EM60"/>
    <mergeCell ref="ER59:EY59"/>
    <mergeCell ref="EZ59:FE59"/>
    <mergeCell ref="A60:D60"/>
    <mergeCell ref="L60:Q60"/>
    <mergeCell ref="AB60:AF60"/>
    <mergeCell ref="AG60:AK60"/>
    <mergeCell ref="AL60:AP60"/>
    <mergeCell ref="CF60:CI60"/>
    <mergeCell ref="DL59:DO59"/>
    <mergeCell ref="CN60:CQ60"/>
    <mergeCell ref="EI59:EM59"/>
    <mergeCell ref="CJ59:CM59"/>
    <mergeCell ref="CN59:CQ59"/>
    <mergeCell ref="CR59:CV59"/>
    <mergeCell ref="CW59:DA59"/>
    <mergeCell ref="DB59:DF59"/>
    <mergeCell ref="CB59:CE59"/>
    <mergeCell ref="CF59:CI59"/>
    <mergeCell ref="DP59:DS59"/>
    <mergeCell ref="DT59:DX59"/>
    <mergeCell ref="DY59:EC59"/>
    <mergeCell ref="ED59:EH59"/>
    <mergeCell ref="AQ59:AT59"/>
    <mergeCell ref="AU59:AX59"/>
    <mergeCell ref="AY59:BB59"/>
    <mergeCell ref="BC59:BF59"/>
    <mergeCell ref="BG59:BJ59"/>
    <mergeCell ref="DG59:DK59"/>
    <mergeCell ref="BK59:BN59"/>
    <mergeCell ref="BO59:BR59"/>
    <mergeCell ref="BS59:BW59"/>
    <mergeCell ref="BX59:CA59"/>
    <mergeCell ref="ER57:EY57"/>
    <mergeCell ref="EZ57:FE57"/>
    <mergeCell ref="A59:D59"/>
    <mergeCell ref="L59:Q59"/>
    <mergeCell ref="R59:V59"/>
    <mergeCell ref="W59:AA59"/>
    <mergeCell ref="AB59:AF59"/>
    <mergeCell ref="AG59:AK59"/>
    <mergeCell ref="DL57:DO57"/>
    <mergeCell ref="AL59:AP59"/>
    <mergeCell ref="EI57:EM57"/>
    <mergeCell ref="CJ57:CM57"/>
    <mergeCell ref="CN57:CQ57"/>
    <mergeCell ref="CR57:CV57"/>
    <mergeCell ref="CW57:DA57"/>
    <mergeCell ref="DB57:DF57"/>
    <mergeCell ref="CB57:CE57"/>
    <mergeCell ref="CF57:CI57"/>
    <mergeCell ref="DP57:DS57"/>
    <mergeCell ref="DT57:DX57"/>
    <mergeCell ref="DY57:EC57"/>
    <mergeCell ref="ED57:EH57"/>
    <mergeCell ref="AQ57:AT57"/>
    <mergeCell ref="AU57:AX57"/>
    <mergeCell ref="AY57:BB57"/>
    <mergeCell ref="BC57:BF57"/>
    <mergeCell ref="BG57:BJ57"/>
    <mergeCell ref="DG57:DK57"/>
    <mergeCell ref="BK57:BN57"/>
    <mergeCell ref="BO57:BR57"/>
    <mergeCell ref="BS57:BW57"/>
    <mergeCell ref="BX57:CA57"/>
    <mergeCell ref="ER58:EY58"/>
    <mergeCell ref="EZ58:FE58"/>
    <mergeCell ref="A57:D57"/>
    <mergeCell ref="L57:Q57"/>
    <mergeCell ref="R57:V57"/>
    <mergeCell ref="W57:AA57"/>
    <mergeCell ref="AB57:AF57"/>
    <mergeCell ref="AG57:AK57"/>
    <mergeCell ref="DL58:DO58"/>
    <mergeCell ref="AL57:AP57"/>
    <mergeCell ref="EI58:EM58"/>
    <mergeCell ref="CJ58:CM58"/>
    <mergeCell ref="CN58:CQ58"/>
    <mergeCell ref="CR58:CV58"/>
    <mergeCell ref="CW58:DA58"/>
    <mergeCell ref="DB58:DF58"/>
    <mergeCell ref="CB58:CE58"/>
    <mergeCell ref="CF58:CI58"/>
    <mergeCell ref="DP58:DS58"/>
    <mergeCell ref="DT58:DX58"/>
    <mergeCell ref="DY58:EC58"/>
    <mergeCell ref="ED58:EH58"/>
    <mergeCell ref="AQ58:AT58"/>
    <mergeCell ref="AU58:AX58"/>
    <mergeCell ref="AY58:BB58"/>
    <mergeCell ref="BC58:BF58"/>
    <mergeCell ref="BG58:BJ58"/>
    <mergeCell ref="DG58:DK58"/>
    <mergeCell ref="BK58:BN58"/>
    <mergeCell ref="BO58:BR58"/>
    <mergeCell ref="BS58:BW58"/>
    <mergeCell ref="BX58:CA58"/>
    <mergeCell ref="ER56:EY56"/>
    <mergeCell ref="EZ56:FE56"/>
    <mergeCell ref="A58:D58"/>
    <mergeCell ref="L58:Q58"/>
    <mergeCell ref="R58:V58"/>
    <mergeCell ref="W58:AA58"/>
    <mergeCell ref="AB58:AF58"/>
    <mergeCell ref="AG58:AK58"/>
    <mergeCell ref="DL56:DO56"/>
    <mergeCell ref="AL58:AP58"/>
    <mergeCell ref="DP56:DS56"/>
    <mergeCell ref="DT56:DX56"/>
    <mergeCell ref="DY56:EC56"/>
    <mergeCell ref="ED56:EH56"/>
    <mergeCell ref="EI56:EM56"/>
    <mergeCell ref="CJ56:CM56"/>
    <mergeCell ref="CN56:CQ56"/>
    <mergeCell ref="CR56:CV56"/>
    <mergeCell ref="CW56:DA56"/>
    <mergeCell ref="DB56:DF56"/>
    <mergeCell ref="AY56:BB56"/>
    <mergeCell ref="BC56:BF56"/>
    <mergeCell ref="BG56:BJ56"/>
    <mergeCell ref="DG56:DK56"/>
    <mergeCell ref="BK56:BN56"/>
    <mergeCell ref="BO56:BR56"/>
    <mergeCell ref="BS56:BW56"/>
    <mergeCell ref="BX56:CA56"/>
    <mergeCell ref="CB56:CE56"/>
    <mergeCell ref="CF56:CI56"/>
    <mergeCell ref="EZ55:FE55"/>
    <mergeCell ref="A56:D56"/>
    <mergeCell ref="L56:Q56"/>
    <mergeCell ref="R56:V56"/>
    <mergeCell ref="W56:AA56"/>
    <mergeCell ref="AB56:AF56"/>
    <mergeCell ref="AG56:AK56"/>
    <mergeCell ref="AL56:AP56"/>
    <mergeCell ref="AQ56:AT56"/>
    <mergeCell ref="AU56:AX56"/>
    <mergeCell ref="DG55:DK55"/>
    <mergeCell ref="DT55:DX55"/>
    <mergeCell ref="DY55:EC55"/>
    <mergeCell ref="ED55:EH55"/>
    <mergeCell ref="EI55:EM55"/>
    <mergeCell ref="ER55:EY55"/>
    <mergeCell ref="ER54:EY54"/>
    <mergeCell ref="EZ54:FE54"/>
    <mergeCell ref="A55:D55"/>
    <mergeCell ref="L55:Q55"/>
    <mergeCell ref="AB55:AF55"/>
    <mergeCell ref="AG55:AK55"/>
    <mergeCell ref="AL55:AP55"/>
    <mergeCell ref="CF55:CI55"/>
    <mergeCell ref="CN55:CQ55"/>
    <mergeCell ref="CR55:CV55"/>
    <mergeCell ref="CR54:CV54"/>
    <mergeCell ref="DG54:DK54"/>
    <mergeCell ref="DT54:DX54"/>
    <mergeCell ref="DY54:EC54"/>
    <mergeCell ref="ED54:EH54"/>
    <mergeCell ref="EI54:EM54"/>
    <mergeCell ref="ER53:EY53"/>
    <mergeCell ref="EZ53:FE53"/>
    <mergeCell ref="A54:D54"/>
    <mergeCell ref="L54:Q54"/>
    <mergeCell ref="AB54:AF54"/>
    <mergeCell ref="AG54:AK54"/>
    <mergeCell ref="AL54:AP54"/>
    <mergeCell ref="CF54:CI54"/>
    <mergeCell ref="DL53:DO53"/>
    <mergeCell ref="CN54:CQ54"/>
    <mergeCell ref="EI53:EM53"/>
    <mergeCell ref="CJ53:CM53"/>
    <mergeCell ref="CN53:CQ53"/>
    <mergeCell ref="CR53:CV53"/>
    <mergeCell ref="CW53:DA53"/>
    <mergeCell ref="DB53:DF53"/>
    <mergeCell ref="CB53:CE53"/>
    <mergeCell ref="CF53:CI53"/>
    <mergeCell ref="DP53:DS53"/>
    <mergeCell ref="DT53:DX53"/>
    <mergeCell ref="DY53:EC53"/>
    <mergeCell ref="ED53:EH53"/>
    <mergeCell ref="AQ53:AT53"/>
    <mergeCell ref="AU53:AX53"/>
    <mergeCell ref="AY53:BB53"/>
    <mergeCell ref="BC53:BF53"/>
    <mergeCell ref="BG53:BJ53"/>
    <mergeCell ref="DG53:DK53"/>
    <mergeCell ref="BK53:BN53"/>
    <mergeCell ref="BO53:BR53"/>
    <mergeCell ref="BS53:BW53"/>
    <mergeCell ref="BX53:CA53"/>
    <mergeCell ref="ER52:EY52"/>
    <mergeCell ref="EZ52:FE52"/>
    <mergeCell ref="A53:D53"/>
    <mergeCell ref="L53:Q53"/>
    <mergeCell ref="R53:V53"/>
    <mergeCell ref="W53:AA53"/>
    <mergeCell ref="AB53:AF53"/>
    <mergeCell ref="AG53:AK53"/>
    <mergeCell ref="DL52:DO52"/>
    <mergeCell ref="AL53:AP53"/>
    <mergeCell ref="DP52:DS52"/>
    <mergeCell ref="DT52:DX52"/>
    <mergeCell ref="DY52:EC52"/>
    <mergeCell ref="ED52:EH52"/>
    <mergeCell ref="EI52:EM52"/>
    <mergeCell ref="CJ52:CM52"/>
    <mergeCell ref="CN52:CQ52"/>
    <mergeCell ref="CR52:CV52"/>
    <mergeCell ref="CW52:DA52"/>
    <mergeCell ref="DB52:DF52"/>
    <mergeCell ref="DG52:DK52"/>
    <mergeCell ref="BK52:BN52"/>
    <mergeCell ref="BO52:BR52"/>
    <mergeCell ref="BS52:BW52"/>
    <mergeCell ref="BX52:CA52"/>
    <mergeCell ref="CB52:CE52"/>
    <mergeCell ref="CF52:CI52"/>
    <mergeCell ref="ER51:EY51"/>
    <mergeCell ref="EZ51:FE51"/>
    <mergeCell ref="A52:D52"/>
    <mergeCell ref="L52:Q52"/>
    <mergeCell ref="R52:V52"/>
    <mergeCell ref="W52:AA52"/>
    <mergeCell ref="AB52:AF52"/>
    <mergeCell ref="AG52:AK52"/>
    <mergeCell ref="AL52:AP52"/>
    <mergeCell ref="AQ52:AT52"/>
    <mergeCell ref="CR51:CV51"/>
    <mergeCell ref="DG51:DK51"/>
    <mergeCell ref="DT51:DX51"/>
    <mergeCell ref="DY51:EC51"/>
    <mergeCell ref="ED51:EH51"/>
    <mergeCell ref="EI51:EM51"/>
    <mergeCell ref="ER50:EY50"/>
    <mergeCell ref="EZ50:FE50"/>
    <mergeCell ref="A51:D51"/>
    <mergeCell ref="L51:Q51"/>
    <mergeCell ref="AB51:AF51"/>
    <mergeCell ref="AG51:AK51"/>
    <mergeCell ref="AL51:AP51"/>
    <mergeCell ref="CF51:CI51"/>
    <mergeCell ref="DL50:DO50"/>
    <mergeCell ref="CN51:CQ51"/>
    <mergeCell ref="DP50:DS50"/>
    <mergeCell ref="DT50:DX50"/>
    <mergeCell ref="DY50:EC50"/>
    <mergeCell ref="ED50:EH50"/>
    <mergeCell ref="EI50:EM50"/>
    <mergeCell ref="CJ50:CM50"/>
    <mergeCell ref="CN50:CQ50"/>
    <mergeCell ref="CR50:CV50"/>
    <mergeCell ref="CW50:DA50"/>
    <mergeCell ref="DB50:DF50"/>
    <mergeCell ref="DG50:DK50"/>
    <mergeCell ref="BK50:BN50"/>
    <mergeCell ref="BO50:BR50"/>
    <mergeCell ref="BS50:BW50"/>
    <mergeCell ref="BX50:CA50"/>
    <mergeCell ref="CB50:CE50"/>
    <mergeCell ref="CF50:CI50"/>
    <mergeCell ref="AL50:AP50"/>
    <mergeCell ref="AQ50:AT50"/>
    <mergeCell ref="AU50:AX50"/>
    <mergeCell ref="AY50:BB50"/>
    <mergeCell ref="BC50:BF50"/>
    <mergeCell ref="BG50:BJ50"/>
    <mergeCell ref="A50:D50"/>
    <mergeCell ref="L50:Q50"/>
    <mergeCell ref="R50:V50"/>
    <mergeCell ref="W50:AA50"/>
    <mergeCell ref="AB50:AF50"/>
    <mergeCell ref="AG50:AK50"/>
    <mergeCell ref="DT49:DX49"/>
    <mergeCell ref="DY49:EC49"/>
    <mergeCell ref="ED49:EH49"/>
    <mergeCell ref="EI49:EM49"/>
    <mergeCell ref="ER49:EY49"/>
    <mergeCell ref="EZ49:FE49"/>
    <mergeCell ref="EZ48:FE48"/>
    <mergeCell ref="A49:D49"/>
    <mergeCell ref="L49:Q49"/>
    <mergeCell ref="AB49:AF49"/>
    <mergeCell ref="AG49:AK49"/>
    <mergeCell ref="AL49:AP49"/>
    <mergeCell ref="CF49:CI49"/>
    <mergeCell ref="CN49:CQ49"/>
    <mergeCell ref="CR49:CV49"/>
    <mergeCell ref="DG49:DK49"/>
    <mergeCell ref="DG48:DK48"/>
    <mergeCell ref="DT48:DX48"/>
    <mergeCell ref="DY48:EC48"/>
    <mergeCell ref="ED48:EH48"/>
    <mergeCell ref="EI48:EM48"/>
    <mergeCell ref="ER48:EY48"/>
    <mergeCell ref="ER47:EY47"/>
    <mergeCell ref="EZ47:FE47"/>
    <mergeCell ref="A48:D48"/>
    <mergeCell ref="L48:Q48"/>
    <mergeCell ref="AB48:AF48"/>
    <mergeCell ref="AG48:AK48"/>
    <mergeCell ref="AL48:AP48"/>
    <mergeCell ref="CF48:CI48"/>
    <mergeCell ref="CN48:CQ48"/>
    <mergeCell ref="CR48:CV48"/>
    <mergeCell ref="CR47:CV47"/>
    <mergeCell ref="DG47:DK47"/>
    <mergeCell ref="DT47:DX47"/>
    <mergeCell ref="DY47:EC47"/>
    <mergeCell ref="ED47:EH47"/>
    <mergeCell ref="EI47:EM47"/>
    <mergeCell ref="EI46:EM46"/>
    <mergeCell ref="ER46:EY46"/>
    <mergeCell ref="EZ46:FE46"/>
    <mergeCell ref="A47:D47"/>
    <mergeCell ref="L47:Q47"/>
    <mergeCell ref="AB47:AF47"/>
    <mergeCell ref="AG47:AK47"/>
    <mergeCell ref="AL47:AP47"/>
    <mergeCell ref="CF47:CI47"/>
    <mergeCell ref="CN47:CQ47"/>
    <mergeCell ref="CN46:CQ46"/>
    <mergeCell ref="CR46:CV46"/>
    <mergeCell ref="DG46:DK46"/>
    <mergeCell ref="DT46:DX46"/>
    <mergeCell ref="DY46:EC46"/>
    <mergeCell ref="ED46:EH46"/>
    <mergeCell ref="ED45:EH45"/>
    <mergeCell ref="EI45:EM45"/>
    <mergeCell ref="ER45:EY45"/>
    <mergeCell ref="EZ45:FE45"/>
    <mergeCell ref="A46:D46"/>
    <mergeCell ref="L46:Q46"/>
    <mergeCell ref="AB46:AF46"/>
    <mergeCell ref="AG46:AK46"/>
    <mergeCell ref="AL46:AP46"/>
    <mergeCell ref="CF46:CI46"/>
    <mergeCell ref="DL44:DO44"/>
    <mergeCell ref="CN45:CQ45"/>
    <mergeCell ref="CR45:CV45"/>
    <mergeCell ref="DG45:DK45"/>
    <mergeCell ref="DT45:DX45"/>
    <mergeCell ref="DY45:EC45"/>
    <mergeCell ref="A45:D45"/>
    <mergeCell ref="L45:Q45"/>
    <mergeCell ref="AB45:AF45"/>
    <mergeCell ref="AG45:AK45"/>
    <mergeCell ref="AL45:AP45"/>
    <mergeCell ref="CF45:CI45"/>
    <mergeCell ref="DP44:DS44"/>
    <mergeCell ref="DT44:DX44"/>
    <mergeCell ref="DY44:EC44"/>
    <mergeCell ref="ED44:EH44"/>
    <mergeCell ref="EI44:EM44"/>
    <mergeCell ref="CJ44:CM44"/>
    <mergeCell ref="CN44:CQ44"/>
    <mergeCell ref="CR44:CV44"/>
    <mergeCell ref="CW44:DA44"/>
    <mergeCell ref="DB44:DF44"/>
    <mergeCell ref="DG44:DK44"/>
    <mergeCell ref="BK44:BN44"/>
    <mergeCell ref="BO44:BR44"/>
    <mergeCell ref="BS44:BW44"/>
    <mergeCell ref="BX44:CA44"/>
    <mergeCell ref="CB44:CE44"/>
    <mergeCell ref="CF44:CI44"/>
    <mergeCell ref="AL44:AP44"/>
    <mergeCell ref="AQ44:AT44"/>
    <mergeCell ref="AU44:AX44"/>
    <mergeCell ref="AY44:BB44"/>
    <mergeCell ref="BC44:BF44"/>
    <mergeCell ref="BG44:BJ44"/>
    <mergeCell ref="A44:D44"/>
    <mergeCell ref="L44:Q44"/>
    <mergeCell ref="R44:V44"/>
    <mergeCell ref="W44:AA44"/>
    <mergeCell ref="AB44:AF44"/>
    <mergeCell ref="AG44:AK44"/>
    <mergeCell ref="CR43:CV43"/>
    <mergeCell ref="DG43:DK43"/>
    <mergeCell ref="DT43:DX43"/>
    <mergeCell ref="DY43:EC43"/>
    <mergeCell ref="ED43:EH43"/>
    <mergeCell ref="EI43:EM43"/>
    <mergeCell ref="EI42:EM42"/>
    <mergeCell ref="ER42:EY42"/>
    <mergeCell ref="EZ42:FE42"/>
    <mergeCell ref="A43:D43"/>
    <mergeCell ref="L43:Q43"/>
    <mergeCell ref="AB43:AF43"/>
    <mergeCell ref="AG43:AK43"/>
    <mergeCell ref="AL43:AP43"/>
    <mergeCell ref="CF43:CI43"/>
    <mergeCell ref="CN43:CQ43"/>
    <mergeCell ref="CN42:CQ42"/>
    <mergeCell ref="CR42:CV42"/>
    <mergeCell ref="DG42:DK42"/>
    <mergeCell ref="DT42:DX42"/>
    <mergeCell ref="DY42:EC42"/>
    <mergeCell ref="ED42:EH42"/>
    <mergeCell ref="A42:D42"/>
    <mergeCell ref="L42:Q42"/>
    <mergeCell ref="AB42:AF42"/>
    <mergeCell ref="AG42:AK42"/>
    <mergeCell ref="AL42:AP42"/>
    <mergeCell ref="CF42:CI42"/>
    <mergeCell ref="EI41:EM41"/>
    <mergeCell ref="CJ41:CM41"/>
    <mergeCell ref="CN41:CQ41"/>
    <mergeCell ref="CR41:CV41"/>
    <mergeCell ref="CW41:DA41"/>
    <mergeCell ref="DB41:DF41"/>
    <mergeCell ref="DL41:DO41"/>
    <mergeCell ref="CB41:CE41"/>
    <mergeCell ref="CF41:CI41"/>
    <mergeCell ref="DP41:DS41"/>
    <mergeCell ref="DT41:DX41"/>
    <mergeCell ref="DY41:EC41"/>
    <mergeCell ref="ED41:EH41"/>
    <mergeCell ref="AQ41:AT41"/>
    <mergeCell ref="AU41:AX41"/>
    <mergeCell ref="AY41:BB41"/>
    <mergeCell ref="BC41:BF41"/>
    <mergeCell ref="BG41:BJ41"/>
    <mergeCell ref="DG41:DK41"/>
    <mergeCell ref="BK41:BN41"/>
    <mergeCell ref="BO41:BR41"/>
    <mergeCell ref="BS41:BW41"/>
    <mergeCell ref="BX41:CA41"/>
    <mergeCell ref="EI40:EM40"/>
    <mergeCell ref="ER40:EY40"/>
    <mergeCell ref="EZ40:FE40"/>
    <mergeCell ref="A41:D41"/>
    <mergeCell ref="L41:Q41"/>
    <mergeCell ref="R41:V41"/>
    <mergeCell ref="W41:AA41"/>
    <mergeCell ref="AB41:AF41"/>
    <mergeCell ref="AG41:AK41"/>
    <mergeCell ref="AL41:AP41"/>
    <mergeCell ref="CN40:CQ40"/>
    <mergeCell ref="CR40:CV40"/>
    <mergeCell ref="DG40:DK40"/>
    <mergeCell ref="DT40:DX40"/>
    <mergeCell ref="DY40:EC40"/>
    <mergeCell ref="ED40:EH40"/>
    <mergeCell ref="ED39:EH39"/>
    <mergeCell ref="EI39:EM39"/>
    <mergeCell ref="ER39:EY39"/>
    <mergeCell ref="EZ39:FE39"/>
    <mergeCell ref="A40:D40"/>
    <mergeCell ref="L40:Q40"/>
    <mergeCell ref="AB40:AF40"/>
    <mergeCell ref="AG40:AK40"/>
    <mergeCell ref="AL40:AP40"/>
    <mergeCell ref="CF40:CI40"/>
    <mergeCell ref="DL38:DO38"/>
    <mergeCell ref="CN39:CQ39"/>
    <mergeCell ref="CR39:CV39"/>
    <mergeCell ref="DG39:DK39"/>
    <mergeCell ref="DT39:DX39"/>
    <mergeCell ref="DY39:EC39"/>
    <mergeCell ref="A39:D39"/>
    <mergeCell ref="L39:Q39"/>
    <mergeCell ref="AB39:AF39"/>
    <mergeCell ref="AG39:AK39"/>
    <mergeCell ref="AL39:AP39"/>
    <mergeCell ref="CF39:CI39"/>
    <mergeCell ref="DP38:DS38"/>
    <mergeCell ref="DT38:DX38"/>
    <mergeCell ref="DY38:EC38"/>
    <mergeCell ref="ED38:EH38"/>
    <mergeCell ref="EI38:EM38"/>
    <mergeCell ref="CJ38:CM38"/>
    <mergeCell ref="CN38:CQ38"/>
    <mergeCell ref="CR38:CV38"/>
    <mergeCell ref="CW38:DA38"/>
    <mergeCell ref="DB38:DF38"/>
    <mergeCell ref="DG38:DK38"/>
    <mergeCell ref="BK38:BN38"/>
    <mergeCell ref="BO38:BR38"/>
    <mergeCell ref="BS38:BW38"/>
    <mergeCell ref="BX38:CA38"/>
    <mergeCell ref="CB38:CE38"/>
    <mergeCell ref="CF38:CI38"/>
    <mergeCell ref="AL38:AP38"/>
    <mergeCell ref="AQ38:AT38"/>
    <mergeCell ref="AU38:AX38"/>
    <mergeCell ref="AY38:BB38"/>
    <mergeCell ref="BC38:BF38"/>
    <mergeCell ref="BG38:BJ38"/>
    <mergeCell ref="A38:D38"/>
    <mergeCell ref="L38:Q38"/>
    <mergeCell ref="R38:V38"/>
    <mergeCell ref="W38:AA38"/>
    <mergeCell ref="AB38:AF38"/>
    <mergeCell ref="AG38:AK38"/>
    <mergeCell ref="CN37:CQ37"/>
    <mergeCell ref="CR37:CV37"/>
    <mergeCell ref="DG37:DK37"/>
    <mergeCell ref="DT37:DX37"/>
    <mergeCell ref="DY37:EC37"/>
    <mergeCell ref="ED37:EH37"/>
    <mergeCell ref="A37:D37"/>
    <mergeCell ref="L37:Q37"/>
    <mergeCell ref="AB37:AF37"/>
    <mergeCell ref="AG37:AK37"/>
    <mergeCell ref="AL37:AP37"/>
    <mergeCell ref="CF37:CI37"/>
    <mergeCell ref="CN36:CQ36"/>
    <mergeCell ref="CR36:CV36"/>
    <mergeCell ref="DG36:DK36"/>
    <mergeCell ref="DT36:DX36"/>
    <mergeCell ref="DY36:EC36"/>
    <mergeCell ref="ED36:EH36"/>
    <mergeCell ref="A36:D36"/>
    <mergeCell ref="L36:Q36"/>
    <mergeCell ref="AB36:AF36"/>
    <mergeCell ref="AG36:AK36"/>
    <mergeCell ref="AL36:AP36"/>
    <mergeCell ref="CF36:CI36"/>
    <mergeCell ref="E30:I36"/>
    <mergeCell ref="A35:D35"/>
    <mergeCell ref="L35:Q35"/>
    <mergeCell ref="AB35:AF35"/>
    <mergeCell ref="DT35:DX35"/>
    <mergeCell ref="DY35:EC35"/>
    <mergeCell ref="ED35:EH35"/>
    <mergeCell ref="EI35:EM35"/>
    <mergeCell ref="ER35:EY35"/>
    <mergeCell ref="DZ82:FB83"/>
    <mergeCell ref="EI36:EM36"/>
    <mergeCell ref="ER36:EY36"/>
    <mergeCell ref="EZ36:FE36"/>
    <mergeCell ref="EI37:EM37"/>
    <mergeCell ref="AG35:AK35"/>
    <mergeCell ref="AL35:AP35"/>
    <mergeCell ref="CF35:CI35"/>
    <mergeCell ref="CN35:CQ35"/>
    <mergeCell ref="CR35:CV35"/>
    <mergeCell ref="DG35:DK35"/>
    <mergeCell ref="DY34:EC34"/>
    <mergeCell ref="ED34:EH34"/>
    <mergeCell ref="EI34:EM34"/>
    <mergeCell ref="ER34:EY34"/>
    <mergeCell ref="EZ34:FE34"/>
    <mergeCell ref="EN72:EQ72"/>
    <mergeCell ref="ER37:EY37"/>
    <mergeCell ref="EZ37:FE37"/>
    <mergeCell ref="ER38:EY38"/>
    <mergeCell ref="EZ38:FE38"/>
    <mergeCell ref="CW34:DA34"/>
    <mergeCell ref="DB34:DF34"/>
    <mergeCell ref="DG34:DK34"/>
    <mergeCell ref="DL34:DO34"/>
    <mergeCell ref="DP34:DS34"/>
    <mergeCell ref="DT34:DX34"/>
    <mergeCell ref="BX34:CA34"/>
    <mergeCell ref="CB34:CE34"/>
    <mergeCell ref="CF34:CI34"/>
    <mergeCell ref="CJ34:CM34"/>
    <mergeCell ref="CN34:CQ34"/>
    <mergeCell ref="CR34:CV34"/>
    <mergeCell ref="AY34:BB34"/>
    <mergeCell ref="BC34:BF34"/>
    <mergeCell ref="BG34:BJ34"/>
    <mergeCell ref="BK34:BN34"/>
    <mergeCell ref="BO34:BR34"/>
    <mergeCell ref="BS34:BW34"/>
    <mergeCell ref="A34:D34"/>
    <mergeCell ref="L34:Q34"/>
    <mergeCell ref="R34:V34"/>
    <mergeCell ref="W34:AA34"/>
    <mergeCell ref="AB34:AF34"/>
    <mergeCell ref="AG34:AK34"/>
    <mergeCell ref="AL34:AP34"/>
    <mergeCell ref="AQ34:AT34"/>
    <mergeCell ref="AU34:AX34"/>
    <mergeCell ref="DY33:EC33"/>
    <mergeCell ref="ED33:EH33"/>
    <mergeCell ref="EI33:EM33"/>
    <mergeCell ref="BX33:CA33"/>
    <mergeCell ref="CB33:CE33"/>
    <mergeCell ref="CF33:CI33"/>
    <mergeCell ref="CJ33:CM33"/>
    <mergeCell ref="CW33:DA33"/>
    <mergeCell ref="DB33:DF33"/>
    <mergeCell ref="DG33:DK33"/>
    <mergeCell ref="DL33:DO33"/>
    <mergeCell ref="DP33:DS33"/>
    <mergeCell ref="DT33:DX33"/>
    <mergeCell ref="CN33:CQ33"/>
    <mergeCell ref="CR33:CV33"/>
    <mergeCell ref="AY33:BB33"/>
    <mergeCell ref="BC33:BF33"/>
    <mergeCell ref="BG33:BJ33"/>
    <mergeCell ref="BK33:BN33"/>
    <mergeCell ref="BO33:BR33"/>
    <mergeCell ref="BS33:BW33"/>
    <mergeCell ref="A33:D33"/>
    <mergeCell ref="L33:Q33"/>
    <mergeCell ref="R33:V33"/>
    <mergeCell ref="W33:AA33"/>
    <mergeCell ref="AB33:AF33"/>
    <mergeCell ref="AG33:AK33"/>
    <mergeCell ref="AL33:AP33"/>
    <mergeCell ref="AQ33:AT33"/>
    <mergeCell ref="AU33:AX33"/>
    <mergeCell ref="DP32:DS32"/>
    <mergeCell ref="DT32:DX32"/>
    <mergeCell ref="DY32:EC32"/>
    <mergeCell ref="BO32:BR32"/>
    <mergeCell ref="BS32:BW32"/>
    <mergeCell ref="BX32:CA32"/>
    <mergeCell ref="CB32:CE32"/>
    <mergeCell ref="ED32:EH32"/>
    <mergeCell ref="EI32:EM32"/>
    <mergeCell ref="CN32:CQ32"/>
    <mergeCell ref="CR32:CV32"/>
    <mergeCell ref="CW32:DA32"/>
    <mergeCell ref="DB32:DF32"/>
    <mergeCell ref="DG32:DK32"/>
    <mergeCell ref="DL32:DO32"/>
    <mergeCell ref="CJ32:CM32"/>
    <mergeCell ref="AQ32:AT32"/>
    <mergeCell ref="AU32:AX32"/>
    <mergeCell ref="AY32:BB32"/>
    <mergeCell ref="BC32:BF32"/>
    <mergeCell ref="BG32:BJ32"/>
    <mergeCell ref="BK32:BN32"/>
    <mergeCell ref="EI31:EM31"/>
    <mergeCell ref="ER31:EY31"/>
    <mergeCell ref="EZ31:FE31"/>
    <mergeCell ref="A32:D32"/>
    <mergeCell ref="L32:Q32"/>
    <mergeCell ref="R32:V32"/>
    <mergeCell ref="W32:AA32"/>
    <mergeCell ref="AB32:AF32"/>
    <mergeCell ref="DG31:DK31"/>
    <mergeCell ref="CF32:CI32"/>
    <mergeCell ref="DT31:DX31"/>
    <mergeCell ref="DY31:EC31"/>
    <mergeCell ref="ED31:EH31"/>
    <mergeCell ref="CF31:CI31"/>
    <mergeCell ref="CJ31:CM31"/>
    <mergeCell ref="CN31:CQ31"/>
    <mergeCell ref="CR31:CV31"/>
    <mergeCell ref="CW31:DA31"/>
    <mergeCell ref="BO31:BR31"/>
    <mergeCell ref="BS31:BW31"/>
    <mergeCell ref="BX31:CA31"/>
    <mergeCell ref="CB31:CE31"/>
    <mergeCell ref="DL31:DO31"/>
    <mergeCell ref="DP31:DS31"/>
    <mergeCell ref="A31:D31"/>
    <mergeCell ref="L31:Q31"/>
    <mergeCell ref="R31:V31"/>
    <mergeCell ref="W31:AA31"/>
    <mergeCell ref="AB31:AF31"/>
    <mergeCell ref="AG31:AK31"/>
    <mergeCell ref="A68:D68"/>
    <mergeCell ref="CF67:CI67"/>
    <mergeCell ref="CN67:CQ67"/>
    <mergeCell ref="E51:I57"/>
    <mergeCell ref="E58:I64"/>
    <mergeCell ref="E65:I71"/>
    <mergeCell ref="AU52:AX52"/>
    <mergeCell ref="AY52:BB52"/>
    <mergeCell ref="BC52:BF52"/>
    <mergeCell ref="BG52:BJ52"/>
    <mergeCell ref="DY67:EC67"/>
    <mergeCell ref="ED67:EH67"/>
    <mergeCell ref="EI67:EM67"/>
    <mergeCell ref="AL31:AP31"/>
    <mergeCell ref="AG32:AK32"/>
    <mergeCell ref="AL32:AP32"/>
    <mergeCell ref="AU31:AX31"/>
    <mergeCell ref="DB31:DF31"/>
    <mergeCell ref="BG31:BJ31"/>
    <mergeCell ref="BK31:BN31"/>
    <mergeCell ref="ER67:EY67"/>
    <mergeCell ref="EZ67:FE67"/>
    <mergeCell ref="L68:Q68"/>
    <mergeCell ref="AB68:AF68"/>
    <mergeCell ref="AG68:AK68"/>
    <mergeCell ref="AL68:AP68"/>
    <mergeCell ref="CF68:CI68"/>
    <mergeCell ref="CN68:CQ68"/>
    <mergeCell ref="CR68:CV68"/>
    <mergeCell ref="CR67:CV67"/>
    <mergeCell ref="DG68:DK68"/>
    <mergeCell ref="DT68:DX68"/>
    <mergeCell ref="DY68:EC68"/>
    <mergeCell ref="ED68:EH68"/>
    <mergeCell ref="EI68:EM68"/>
    <mergeCell ref="EN60:EQ60"/>
    <mergeCell ref="EN61:EQ61"/>
    <mergeCell ref="EN66:EQ66"/>
    <mergeCell ref="EN67:EQ67"/>
    <mergeCell ref="DG67:DK67"/>
    <mergeCell ref="ER68:EY68"/>
    <mergeCell ref="EZ68:FE68"/>
    <mergeCell ref="CW69:DA69"/>
    <mergeCell ref="R70:V70"/>
    <mergeCell ref="W70:AA70"/>
    <mergeCell ref="AQ70:AT70"/>
    <mergeCell ref="AU70:AX70"/>
    <mergeCell ref="AY70:BB70"/>
    <mergeCell ref="BC70:BF70"/>
    <mergeCell ref="BG70:BJ70"/>
    <mergeCell ref="DL70:DO70"/>
    <mergeCell ref="DP70:DS70"/>
    <mergeCell ref="R71:V71"/>
    <mergeCell ref="W71:AA71"/>
    <mergeCell ref="AQ71:AT71"/>
    <mergeCell ref="AU71:AX71"/>
    <mergeCell ref="AY71:BB71"/>
    <mergeCell ref="BC71:BF71"/>
    <mergeCell ref="BK70:BN70"/>
    <mergeCell ref="BO70:BR70"/>
    <mergeCell ref="BO71:BR71"/>
    <mergeCell ref="BS71:BW71"/>
    <mergeCell ref="BX71:CA71"/>
    <mergeCell ref="CB71:CE71"/>
    <mergeCell ref="CW70:DA70"/>
    <mergeCell ref="DB70:DF70"/>
    <mergeCell ref="BS70:BW70"/>
    <mergeCell ref="BX70:CA70"/>
    <mergeCell ref="CB70:CE70"/>
    <mergeCell ref="CJ70:CM70"/>
    <mergeCell ref="DB71:DF71"/>
    <mergeCell ref="AG13:AK13"/>
    <mergeCell ref="AL13:AP13"/>
    <mergeCell ref="AG15:AK15"/>
    <mergeCell ref="AL15:AP15"/>
    <mergeCell ref="AG16:AK16"/>
    <mergeCell ref="AL16:AP16"/>
    <mergeCell ref="AQ31:AT31"/>
    <mergeCell ref="BG71:BJ71"/>
    <mergeCell ref="BK71:BN71"/>
    <mergeCell ref="DG14:DK14"/>
    <mergeCell ref="AG9:AK9"/>
    <mergeCell ref="AL9:AP9"/>
    <mergeCell ref="AG10:AK10"/>
    <mergeCell ref="AL10:AP10"/>
    <mergeCell ref="ED12:EH12"/>
    <mergeCell ref="CN14:CQ14"/>
    <mergeCell ref="CR14:CV14"/>
    <mergeCell ref="DT9:DX9"/>
    <mergeCell ref="CN10:CQ10"/>
    <mergeCell ref="EI12:EM12"/>
    <mergeCell ref="DL71:DO71"/>
    <mergeCell ref="DP71:DS71"/>
    <mergeCell ref="R72:V72"/>
    <mergeCell ref="W72:AA72"/>
    <mergeCell ref="AQ72:AT72"/>
    <mergeCell ref="AU72:AX72"/>
    <mergeCell ref="AY72:BB72"/>
    <mergeCell ref="BC72:BF72"/>
    <mergeCell ref="BG72:BJ72"/>
    <mergeCell ref="BK72:BN72"/>
    <mergeCell ref="BO72:BR72"/>
    <mergeCell ref="BS72:BW72"/>
    <mergeCell ref="BX72:CA72"/>
    <mergeCell ref="CB72:CE72"/>
    <mergeCell ref="CJ72:CM72"/>
    <mergeCell ref="CF72:CI72"/>
    <mergeCell ref="E8:I8"/>
    <mergeCell ref="E9:I15"/>
    <mergeCell ref="E16:I22"/>
    <mergeCell ref="E23:I29"/>
    <mergeCell ref="E37:I43"/>
    <mergeCell ref="E44:I50"/>
    <mergeCell ref="E72:I72"/>
    <mergeCell ref="A73:AF73"/>
    <mergeCell ref="AG73:AK73"/>
    <mergeCell ref="AL73:AP73"/>
    <mergeCell ref="AQ73:AT73"/>
    <mergeCell ref="AU73:AX73"/>
    <mergeCell ref="L72:Q72"/>
    <mergeCell ref="AB72:AF72"/>
    <mergeCell ref="AY73:BB73"/>
    <mergeCell ref="BC73:BF73"/>
    <mergeCell ref="BG73:BJ73"/>
    <mergeCell ref="BK73:BN73"/>
    <mergeCell ref="BO73:BR73"/>
    <mergeCell ref="BS73:BW73"/>
    <mergeCell ref="BX73:CA73"/>
    <mergeCell ref="CB73:CE73"/>
    <mergeCell ref="CF73:CI73"/>
    <mergeCell ref="CJ73:CM73"/>
    <mergeCell ref="CN73:CQ73"/>
    <mergeCell ref="CR73:CV73"/>
    <mergeCell ref="CW73:DA73"/>
    <mergeCell ref="DB73:DF73"/>
    <mergeCell ref="DG73:DK73"/>
    <mergeCell ref="DL73:DO73"/>
    <mergeCell ref="DP73:DS73"/>
    <mergeCell ref="DT73:DX73"/>
    <mergeCell ref="DY73:EC73"/>
    <mergeCell ref="ED73:EH73"/>
    <mergeCell ref="EI73:EM73"/>
    <mergeCell ref="EN73:EQ73"/>
    <mergeCell ref="ER73:EY73"/>
    <mergeCell ref="EZ73:FE73"/>
    <mergeCell ref="CR72:CV72"/>
    <mergeCell ref="DY72:EC72"/>
    <mergeCell ref="ED72:EH72"/>
    <mergeCell ref="CN72:CQ72"/>
    <mergeCell ref="AG72:AK72"/>
    <mergeCell ref="AL72:AP72"/>
    <mergeCell ref="CW72:DA72"/>
    <mergeCell ref="DB72:DF72"/>
    <mergeCell ref="DL72:DO72"/>
    <mergeCell ref="DP72:DS72"/>
    <mergeCell ref="L71:Q71"/>
    <mergeCell ref="AB71:AF71"/>
    <mergeCell ref="CF71:CI71"/>
    <mergeCell ref="CR71:CV71"/>
    <mergeCell ref="DY71:EC71"/>
    <mergeCell ref="CN71:CQ71"/>
    <mergeCell ref="AG71:AK71"/>
    <mergeCell ref="AL71:AP71"/>
    <mergeCell ref="CJ71:CM71"/>
    <mergeCell ref="CW71:DA71"/>
    <mergeCell ref="AB17:AF17"/>
    <mergeCell ref="L22:Q22"/>
    <mergeCell ref="CF22:CI22"/>
    <mergeCell ref="CR22:CV22"/>
    <mergeCell ref="DY22:EC22"/>
    <mergeCell ref="AG22:AK22"/>
    <mergeCell ref="AL22:AP22"/>
    <mergeCell ref="AG21:AK21"/>
    <mergeCell ref="ED29:EH29"/>
    <mergeCell ref="EI29:EM29"/>
    <mergeCell ref="CW28:DA28"/>
    <mergeCell ref="DB28:DF28"/>
    <mergeCell ref="DG28:DK28"/>
    <mergeCell ref="DL28:DO28"/>
    <mergeCell ref="DP28:DS28"/>
    <mergeCell ref="DY28:EC28"/>
    <mergeCell ref="DG69:DK69"/>
    <mergeCell ref="ED69:EH69"/>
    <mergeCell ref="AY31:BB31"/>
    <mergeCell ref="BC31:BF31"/>
    <mergeCell ref="ED28:EH28"/>
    <mergeCell ref="EI28:EM28"/>
    <mergeCell ref="CN29:CQ29"/>
    <mergeCell ref="CR69:CV69"/>
    <mergeCell ref="DY69:EC69"/>
    <mergeCell ref="DY29:EC29"/>
    <mergeCell ref="CN69:CQ69"/>
    <mergeCell ref="CN70:CQ70"/>
    <mergeCell ref="L69:Q69"/>
    <mergeCell ref="AB69:AF69"/>
    <mergeCell ref="CF69:CI69"/>
    <mergeCell ref="AG70:AK70"/>
    <mergeCell ref="AL70:AP70"/>
    <mergeCell ref="CF70:CI70"/>
    <mergeCell ref="AG69:AK69"/>
    <mergeCell ref="AL69:AP69"/>
    <mergeCell ref="A21:D21"/>
    <mergeCell ref="L21:Q21"/>
    <mergeCell ref="CF21:CI21"/>
    <mergeCell ref="A22:D22"/>
    <mergeCell ref="CN28:CQ28"/>
    <mergeCell ref="CN22:CQ22"/>
    <mergeCell ref="AB23:AF23"/>
    <mergeCell ref="DG15:DK15"/>
    <mergeCell ref="DG16:DK16"/>
    <mergeCell ref="DG21:DK21"/>
    <mergeCell ref="DG22:DK22"/>
    <mergeCell ref="CN24:CQ24"/>
    <mergeCell ref="CW21:DA21"/>
    <mergeCell ref="DG70:DK70"/>
    <mergeCell ref="DG71:DK71"/>
    <mergeCell ref="DG72:DK72"/>
    <mergeCell ref="A69:D69"/>
    <mergeCell ref="A70:D70"/>
    <mergeCell ref="A71:D71"/>
    <mergeCell ref="A72:D72"/>
    <mergeCell ref="L70:Q70"/>
    <mergeCell ref="AB70:AF70"/>
    <mergeCell ref="CR70:CV70"/>
    <mergeCell ref="L10:Q10"/>
    <mergeCell ref="L13:Q13"/>
    <mergeCell ref="L15:Q15"/>
    <mergeCell ref="L16:Q16"/>
    <mergeCell ref="DG12:DK12"/>
    <mergeCell ref="DT12:DX12"/>
    <mergeCell ref="AB14:AF14"/>
    <mergeCell ref="AG14:AK14"/>
    <mergeCell ref="AL14:AP14"/>
    <mergeCell ref="CF14:CI14"/>
    <mergeCell ref="EZ9:FE9"/>
    <mergeCell ref="EZ10:FE10"/>
    <mergeCell ref="EZ13:FE13"/>
    <mergeCell ref="ER21:EY21"/>
    <mergeCell ref="EZ12:FE12"/>
    <mergeCell ref="ER23:EY23"/>
    <mergeCell ref="EZ15:FE15"/>
    <mergeCell ref="EZ16:FE16"/>
    <mergeCell ref="EZ21:FE21"/>
    <mergeCell ref="EZ22:FE22"/>
    <mergeCell ref="EZ69:FE69"/>
    <mergeCell ref="EZ70:FE70"/>
    <mergeCell ref="EZ20:FE20"/>
    <mergeCell ref="EZ23:FE23"/>
    <mergeCell ref="EZ32:FE32"/>
    <mergeCell ref="EZ35:FE35"/>
    <mergeCell ref="EZ33:FE33"/>
    <mergeCell ref="EZ41:FE41"/>
    <mergeCell ref="EZ43:FE43"/>
    <mergeCell ref="EZ44:FE44"/>
    <mergeCell ref="EZ71:FE71"/>
    <mergeCell ref="EZ72:FE72"/>
    <mergeCell ref="AB9:AF9"/>
    <mergeCell ref="CF9:CI9"/>
    <mergeCell ref="CN9:CQ9"/>
    <mergeCell ref="CR9:CV9"/>
    <mergeCell ref="EZ11:FE11"/>
    <mergeCell ref="ER19:EY19"/>
    <mergeCell ref="EN54:EQ54"/>
    <mergeCell ref="EN55:EQ55"/>
    <mergeCell ref="EZ19:FE19"/>
    <mergeCell ref="AL20:AP20"/>
    <mergeCell ref="AQ20:AT20"/>
    <mergeCell ref="AU20:AX20"/>
    <mergeCell ref="AY20:BB20"/>
    <mergeCell ref="ED20:EH20"/>
    <mergeCell ref="DB17:DF17"/>
    <mergeCell ref="DY23:EC23"/>
    <mergeCell ref="CN19:CQ19"/>
    <mergeCell ref="CR19:CV19"/>
    <mergeCell ref="DG19:DK19"/>
    <mergeCell ref="DP20:DS20"/>
    <mergeCell ref="DL20:DO20"/>
    <mergeCell ref="DG20:DK20"/>
    <mergeCell ref="EZ17:FE17"/>
    <mergeCell ref="DY17:EC17"/>
    <mergeCell ref="ED17:EH17"/>
    <mergeCell ref="BK17:BN17"/>
    <mergeCell ref="BO17:BR17"/>
    <mergeCell ref="BS17:BW17"/>
    <mergeCell ref="BX17:CA17"/>
    <mergeCell ref="CJ17:CM17"/>
    <mergeCell ref="CN17:CQ17"/>
    <mergeCell ref="DG17:DK17"/>
    <mergeCell ref="W17:AA17"/>
    <mergeCell ref="AB19:AF19"/>
    <mergeCell ref="AL17:AP17"/>
    <mergeCell ref="AQ17:AT17"/>
    <mergeCell ref="AU17:AX17"/>
    <mergeCell ref="ER17:EY17"/>
    <mergeCell ref="DT19:DX19"/>
    <mergeCell ref="DY19:EC19"/>
    <mergeCell ref="ED19:EH19"/>
    <mergeCell ref="AL19:AP19"/>
    <mergeCell ref="A20:D20"/>
    <mergeCell ref="A19:D19"/>
    <mergeCell ref="AG20:AK20"/>
    <mergeCell ref="AB20:AF20"/>
    <mergeCell ref="W20:AA20"/>
    <mergeCell ref="R20:V20"/>
    <mergeCell ref="L20:Q20"/>
    <mergeCell ref="L19:Q19"/>
    <mergeCell ref="AG19:AK19"/>
    <mergeCell ref="A9:D9"/>
    <mergeCell ref="A10:D10"/>
    <mergeCell ref="A16:D16"/>
    <mergeCell ref="A17:D17"/>
    <mergeCell ref="A15:D15"/>
    <mergeCell ref="L9:Q9"/>
    <mergeCell ref="A14:D14"/>
    <mergeCell ref="L14:Q14"/>
    <mergeCell ref="A11:D11"/>
    <mergeCell ref="L17:Q17"/>
    <mergeCell ref="EZ18:FE18"/>
    <mergeCell ref="DG18:DK18"/>
    <mergeCell ref="A13:D13"/>
    <mergeCell ref="DB20:DF20"/>
    <mergeCell ref="CW20:DA20"/>
    <mergeCell ref="CR20:CV20"/>
    <mergeCell ref="CN20:CQ20"/>
    <mergeCell ref="CJ20:CM20"/>
    <mergeCell ref="CF20:CI20"/>
    <mergeCell ref="CR18:CV18"/>
    <mergeCell ref="ER18:EY18"/>
    <mergeCell ref="BS20:BW20"/>
    <mergeCell ref="BO20:BR20"/>
    <mergeCell ref="BK20:BN20"/>
    <mergeCell ref="CF19:CI19"/>
    <mergeCell ref="CB20:CE20"/>
    <mergeCell ref="BX20:CA20"/>
    <mergeCell ref="ER20:EY20"/>
    <mergeCell ref="AG23:AK23"/>
    <mergeCell ref="AL23:AP23"/>
    <mergeCell ref="CF23:CI23"/>
    <mergeCell ref="CN23:CQ23"/>
    <mergeCell ref="DT18:DX18"/>
    <mergeCell ref="CR23:CV23"/>
    <mergeCell ref="DG23:DK23"/>
    <mergeCell ref="DT23:DX23"/>
    <mergeCell ref="AL21:AP21"/>
    <mergeCell ref="A75:AK75"/>
    <mergeCell ref="AL75:BV75"/>
    <mergeCell ref="BW75:CX75"/>
    <mergeCell ref="A77:FK77"/>
    <mergeCell ref="A18:D18"/>
    <mergeCell ref="L18:Q18"/>
    <mergeCell ref="AB18:AF18"/>
    <mergeCell ref="AG18:AK18"/>
    <mergeCell ref="A23:D23"/>
    <mergeCell ref="L23:Q23"/>
    <mergeCell ref="ER8:EY8"/>
    <mergeCell ref="EZ8:FE8"/>
    <mergeCell ref="DP8:DS8"/>
    <mergeCell ref="DT8:DX8"/>
    <mergeCell ref="DY8:EC8"/>
    <mergeCell ref="ED8:EH8"/>
    <mergeCell ref="EI8:EM8"/>
    <mergeCell ref="EN8:EQ8"/>
    <mergeCell ref="CN8:CQ8"/>
    <mergeCell ref="CR8:CV8"/>
    <mergeCell ref="CW8:DA8"/>
    <mergeCell ref="DB8:DF8"/>
    <mergeCell ref="DG8:DK8"/>
    <mergeCell ref="DL8:DO8"/>
    <mergeCell ref="BO8:BR8"/>
    <mergeCell ref="BS8:BW8"/>
    <mergeCell ref="BX8:CA8"/>
    <mergeCell ref="CB8:CE8"/>
    <mergeCell ref="CF8:CI8"/>
    <mergeCell ref="CJ8:CM8"/>
    <mergeCell ref="AQ8:AT8"/>
    <mergeCell ref="AU8:AX8"/>
    <mergeCell ref="AY8:BB8"/>
    <mergeCell ref="BC8:BF8"/>
    <mergeCell ref="BG8:BJ8"/>
    <mergeCell ref="BK8:BN8"/>
    <mergeCell ref="EZ7:FE7"/>
    <mergeCell ref="FF7:FK7"/>
    <mergeCell ref="A8:D8"/>
    <mergeCell ref="L8:Q8"/>
    <mergeCell ref="R8:V8"/>
    <mergeCell ref="W8:AA8"/>
    <mergeCell ref="AB8:AF8"/>
    <mergeCell ref="AG8:AK8"/>
    <mergeCell ref="AL8:AP8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BS7:BW7"/>
    <mergeCell ref="BX7:CA7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DY6:EC6"/>
    <mergeCell ref="ED6:EH6"/>
    <mergeCell ref="EI6:EM6"/>
    <mergeCell ref="EN6:EQ6"/>
    <mergeCell ref="ER6:EY6"/>
    <mergeCell ref="EZ6:FE6"/>
    <mergeCell ref="CW6:DA6"/>
    <mergeCell ref="DB6:DF6"/>
    <mergeCell ref="DG6:DK6"/>
    <mergeCell ref="DL6:DO6"/>
    <mergeCell ref="DP6:DS6"/>
    <mergeCell ref="DT6:DX6"/>
    <mergeCell ref="AG6:AK6"/>
    <mergeCell ref="AL6:AP6"/>
    <mergeCell ref="BG6:BJ6"/>
    <mergeCell ref="BK6:BN6"/>
    <mergeCell ref="BO6:BR6"/>
    <mergeCell ref="BS6:BW6"/>
    <mergeCell ref="AQ5:AT6"/>
    <mergeCell ref="AU5:AX6"/>
    <mergeCell ref="AY5:BB6"/>
    <mergeCell ref="BC5:BF6"/>
    <mergeCell ref="A6:D6"/>
    <mergeCell ref="E6:K6"/>
    <mergeCell ref="L6:Q6"/>
    <mergeCell ref="R6:V6"/>
    <mergeCell ref="W6:AA6"/>
    <mergeCell ref="AB6:AF6"/>
    <mergeCell ref="CN6:CQ6"/>
    <mergeCell ref="CR6:CV6"/>
    <mergeCell ref="CF5:CI6"/>
    <mergeCell ref="BX5:CA6"/>
    <mergeCell ref="CB5:CE6"/>
    <mergeCell ref="AY4:BF4"/>
    <mergeCell ref="BG4:BJ5"/>
    <mergeCell ref="BX4:CE4"/>
    <mergeCell ref="CF4:CM4"/>
    <mergeCell ref="ER2:EY5"/>
    <mergeCell ref="EZ2:FE5"/>
    <mergeCell ref="FF2:FK5"/>
    <mergeCell ref="AQ3:BJ3"/>
    <mergeCell ref="BK3:BN5"/>
    <mergeCell ref="BO3:BR5"/>
    <mergeCell ref="BS3:BW5"/>
    <mergeCell ref="CN4:CQ5"/>
    <mergeCell ref="CR4:CV5"/>
    <mergeCell ref="CJ5:CM6"/>
    <mergeCell ref="CW4:DA5"/>
    <mergeCell ref="DB4:DF5"/>
    <mergeCell ref="DG4:DK5"/>
    <mergeCell ref="AQ4:AX4"/>
    <mergeCell ref="EI2:EM5"/>
    <mergeCell ref="EN2:EQ5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BX3:DK3"/>
    <mergeCell ref="A2:D5"/>
    <mergeCell ref="E2:K5"/>
    <mergeCell ref="L2:Q5"/>
    <mergeCell ref="R2:V5"/>
    <mergeCell ref="W2:AA5"/>
    <mergeCell ref="AB2:AF5"/>
    <mergeCell ref="DT10:DX10"/>
    <mergeCell ref="CW9:DA9"/>
    <mergeCell ref="DG11:DK11"/>
    <mergeCell ref="DT11:DX11"/>
    <mergeCell ref="CN12:CQ12"/>
    <mergeCell ref="CR12:CV12"/>
    <mergeCell ref="DG9:DK9"/>
    <mergeCell ref="DG10:DK10"/>
    <mergeCell ref="CN15:CQ15"/>
    <mergeCell ref="CN16:CQ16"/>
    <mergeCell ref="CR15:CV15"/>
    <mergeCell ref="CR16:CV16"/>
    <mergeCell ref="CR21:CV21"/>
    <mergeCell ref="DY18:EC18"/>
    <mergeCell ref="CR17:CV17"/>
    <mergeCell ref="CW17:DA17"/>
    <mergeCell ref="DL17:DO17"/>
    <mergeCell ref="DP17:DS17"/>
    <mergeCell ref="A12:D12"/>
    <mergeCell ref="L12:Q12"/>
    <mergeCell ref="AG12:AK12"/>
    <mergeCell ref="AL12:AP12"/>
    <mergeCell ref="CF12:CI12"/>
    <mergeCell ref="CF18:CI18"/>
    <mergeCell ref="R17:V17"/>
    <mergeCell ref="AY17:BB17"/>
    <mergeCell ref="AG17:AK17"/>
    <mergeCell ref="CB17:CE17"/>
    <mergeCell ref="DY20:EC20"/>
    <mergeCell ref="DT20:DX20"/>
    <mergeCell ref="DY15:EC15"/>
    <mergeCell ref="ED21:EH21"/>
    <mergeCell ref="CF10:CI10"/>
    <mergeCell ref="CN21:CQ21"/>
    <mergeCell ref="CR10:CV10"/>
    <mergeCell ref="CN18:CQ18"/>
    <mergeCell ref="DY16:EC16"/>
    <mergeCell ref="DY21:EC21"/>
    <mergeCell ref="DT69:DX69"/>
    <mergeCell ref="DT70:DX70"/>
    <mergeCell ref="DT71:DX71"/>
    <mergeCell ref="DT72:DX72"/>
    <mergeCell ref="DT29:DX29"/>
    <mergeCell ref="DT15:DX15"/>
    <mergeCell ref="DT16:DX16"/>
    <mergeCell ref="DT21:DX21"/>
    <mergeCell ref="DT17:DX17"/>
    <mergeCell ref="DT67:DX67"/>
    <mergeCell ref="DY70:EC70"/>
    <mergeCell ref="DT28:DX28"/>
    <mergeCell ref="DY9:EC9"/>
    <mergeCell ref="DY10:EC10"/>
    <mergeCell ref="DY13:EC13"/>
    <mergeCell ref="EI19:EM19"/>
    <mergeCell ref="DY11:EC11"/>
    <mergeCell ref="DY12:EC12"/>
    <mergeCell ref="DT14:DX14"/>
    <mergeCell ref="DT22:DX22"/>
    <mergeCell ref="ED23:EH23"/>
    <mergeCell ref="EI23:EM23"/>
    <mergeCell ref="EI9:EM9"/>
    <mergeCell ref="EI10:EM10"/>
    <mergeCell ref="ED9:EH9"/>
    <mergeCell ref="ED10:EH10"/>
    <mergeCell ref="ED11:EH11"/>
    <mergeCell ref="EI11:EM11"/>
    <mergeCell ref="ED13:EH13"/>
    <mergeCell ref="ED18:EH18"/>
    <mergeCell ref="ED22:EH22"/>
    <mergeCell ref="EI16:EM16"/>
    <mergeCell ref="EI21:EM21"/>
    <mergeCell ref="EI22:EM22"/>
    <mergeCell ref="ED16:EH16"/>
    <mergeCell ref="EI18:EM18"/>
    <mergeCell ref="EI17:EM17"/>
    <mergeCell ref="EI20:EM20"/>
    <mergeCell ref="ED70:EH70"/>
    <mergeCell ref="ED71:EH71"/>
    <mergeCell ref="EI69:EM69"/>
    <mergeCell ref="EI70:EM70"/>
    <mergeCell ref="EI71:EM71"/>
    <mergeCell ref="EI72:EM72"/>
    <mergeCell ref="EN9:EQ9"/>
    <mergeCell ref="EN10:EQ10"/>
    <mergeCell ref="EN13:EQ13"/>
    <mergeCell ref="ER72:EY72"/>
    <mergeCell ref="ER9:EY9"/>
    <mergeCell ref="EN11:EQ11"/>
    <mergeCell ref="ER11:EY11"/>
    <mergeCell ref="EN12:EQ12"/>
    <mergeCell ref="EN48:EQ48"/>
    <mergeCell ref="EN49:EQ49"/>
    <mergeCell ref="AB10:AF10"/>
    <mergeCell ref="AB13:AF13"/>
    <mergeCell ref="AB15:AF15"/>
    <mergeCell ref="AB16:AF16"/>
    <mergeCell ref="EI13:EM13"/>
    <mergeCell ref="EI15:EM15"/>
    <mergeCell ref="ED15:EH15"/>
    <mergeCell ref="CN11:CQ11"/>
    <mergeCell ref="CR11:CV11"/>
    <mergeCell ref="AB12:AF12"/>
    <mergeCell ref="AB22:AF22"/>
    <mergeCell ref="CF13:CI13"/>
    <mergeCell ref="CF15:CI15"/>
    <mergeCell ref="CF16:CI16"/>
    <mergeCell ref="AL18:AP18"/>
    <mergeCell ref="BC20:BF20"/>
    <mergeCell ref="BG20:BJ20"/>
    <mergeCell ref="BC17:BF17"/>
    <mergeCell ref="BG17:BJ17"/>
    <mergeCell ref="CF17:CI17"/>
    <mergeCell ref="ER10:EY10"/>
    <mergeCell ref="ER13:EY13"/>
    <mergeCell ref="ER71:EY71"/>
    <mergeCell ref="ER15:EY15"/>
    <mergeCell ref="ER16:EY16"/>
    <mergeCell ref="ER22:EY22"/>
    <mergeCell ref="ER69:EY69"/>
    <mergeCell ref="ER70:EY70"/>
    <mergeCell ref="ER12:EY12"/>
    <mergeCell ref="ER32:EY32"/>
    <mergeCell ref="L11:Q11"/>
    <mergeCell ref="AB11:AF11"/>
    <mergeCell ref="AG11:AK11"/>
    <mergeCell ref="AL11:AP11"/>
    <mergeCell ref="CF11:CI11"/>
    <mergeCell ref="DY14:EC14"/>
    <mergeCell ref="CN13:CQ13"/>
    <mergeCell ref="CR13:CV13"/>
    <mergeCell ref="DT13:DX13"/>
    <mergeCell ref="DG13:DK13"/>
    <mergeCell ref="ED14:EH14"/>
    <mergeCell ref="EI14:EM14"/>
    <mergeCell ref="ER14:EY14"/>
    <mergeCell ref="EZ14:FE14"/>
    <mergeCell ref="A24:D24"/>
    <mergeCell ref="L24:Q24"/>
    <mergeCell ref="AB24:AF24"/>
    <mergeCell ref="AG24:AK24"/>
    <mergeCell ref="AL24:AP24"/>
    <mergeCell ref="AB21:AF21"/>
    <mergeCell ref="EZ24:FE24"/>
    <mergeCell ref="A25:D25"/>
    <mergeCell ref="L25:Q25"/>
    <mergeCell ref="AB25:AF25"/>
    <mergeCell ref="AG25:AK25"/>
    <mergeCell ref="AL25:AP25"/>
    <mergeCell ref="CF25:CI25"/>
    <mergeCell ref="CF24:CI24"/>
    <mergeCell ref="CR24:CV24"/>
    <mergeCell ref="DG24:DK24"/>
    <mergeCell ref="CR25:CV25"/>
    <mergeCell ref="DG25:DK25"/>
    <mergeCell ref="DT25:DX25"/>
    <mergeCell ref="DY25:EC25"/>
    <mergeCell ref="ED25:EH25"/>
    <mergeCell ref="EI24:EM24"/>
    <mergeCell ref="DT24:DX24"/>
    <mergeCell ref="DY24:EC24"/>
    <mergeCell ref="ED24:EH24"/>
    <mergeCell ref="EI25:EM25"/>
    <mergeCell ref="ER25:EY25"/>
    <mergeCell ref="EZ25:FE25"/>
    <mergeCell ref="A26:D26"/>
    <mergeCell ref="L26:Q26"/>
    <mergeCell ref="R26:V26"/>
    <mergeCell ref="W26:AA26"/>
    <mergeCell ref="AB26:AF26"/>
    <mergeCell ref="AG26:AK26"/>
    <mergeCell ref="CN25:CQ25"/>
    <mergeCell ref="AL26:AP26"/>
    <mergeCell ref="AQ26:AT26"/>
    <mergeCell ref="AU26:AX26"/>
    <mergeCell ref="AY26:BB26"/>
    <mergeCell ref="BC26:BF26"/>
    <mergeCell ref="BG26:BJ26"/>
    <mergeCell ref="BK26:BN26"/>
    <mergeCell ref="BO26:BR26"/>
    <mergeCell ref="BS26:BW26"/>
    <mergeCell ref="BX26:CA26"/>
    <mergeCell ref="CB26:CE26"/>
    <mergeCell ref="CF26:CI26"/>
    <mergeCell ref="CJ26:CM26"/>
    <mergeCell ref="CN26:CQ26"/>
    <mergeCell ref="CR26:CV26"/>
    <mergeCell ref="CW26:DA26"/>
    <mergeCell ref="DB26:DF26"/>
    <mergeCell ref="DG26:DK26"/>
    <mergeCell ref="DL26:DO26"/>
    <mergeCell ref="DP26:DS26"/>
    <mergeCell ref="DT26:DX26"/>
    <mergeCell ref="DY26:EC26"/>
    <mergeCell ref="ED26:EH26"/>
    <mergeCell ref="EI26:EM26"/>
    <mergeCell ref="ED27:EH27"/>
    <mergeCell ref="EI27:EM27"/>
    <mergeCell ref="ER26:EY26"/>
    <mergeCell ref="EZ26:FE26"/>
    <mergeCell ref="A27:D27"/>
    <mergeCell ref="L27:Q27"/>
    <mergeCell ref="AB27:AF27"/>
    <mergeCell ref="AG27:AK27"/>
    <mergeCell ref="AL27:AP27"/>
    <mergeCell ref="CF27:CI27"/>
    <mergeCell ref="CF28:CI28"/>
    <mergeCell ref="CJ28:CM28"/>
    <mergeCell ref="CR27:CV27"/>
    <mergeCell ref="DG27:DK27"/>
    <mergeCell ref="DT27:DX27"/>
    <mergeCell ref="DY27:EC27"/>
    <mergeCell ref="CN27:CQ27"/>
    <mergeCell ref="CR28:CV28"/>
    <mergeCell ref="AY28:BB28"/>
    <mergeCell ref="BC28:BF28"/>
    <mergeCell ref="BG28:BJ28"/>
    <mergeCell ref="ER27:EY27"/>
    <mergeCell ref="EZ27:FE27"/>
    <mergeCell ref="BK28:BN28"/>
    <mergeCell ref="BO28:BR28"/>
    <mergeCell ref="BS28:BW28"/>
    <mergeCell ref="BX28:CA28"/>
    <mergeCell ref="CB28:CE28"/>
    <mergeCell ref="DG29:DK29"/>
    <mergeCell ref="A28:D28"/>
    <mergeCell ref="L28:Q28"/>
    <mergeCell ref="R28:V28"/>
    <mergeCell ref="W28:AA28"/>
    <mergeCell ref="AB28:AF28"/>
    <mergeCell ref="AG28:AK28"/>
    <mergeCell ref="AL28:AP28"/>
    <mergeCell ref="AQ28:AT28"/>
    <mergeCell ref="AU28:AX28"/>
    <mergeCell ref="CN30:CQ30"/>
    <mergeCell ref="ER28:EY28"/>
    <mergeCell ref="EZ28:FE28"/>
    <mergeCell ref="A29:D29"/>
    <mergeCell ref="L29:Q29"/>
    <mergeCell ref="AB29:AF29"/>
    <mergeCell ref="AG29:AK29"/>
    <mergeCell ref="AL29:AP29"/>
    <mergeCell ref="CF29:CI29"/>
    <mergeCell ref="CR29:CV29"/>
    <mergeCell ref="A30:D30"/>
    <mergeCell ref="L30:Q30"/>
    <mergeCell ref="AB30:AF30"/>
    <mergeCell ref="AG30:AK30"/>
    <mergeCell ref="AL30:AP30"/>
    <mergeCell ref="CF30:CI30"/>
    <mergeCell ref="CR30:CV30"/>
    <mergeCell ref="DG30:DK30"/>
    <mergeCell ref="DT30:DX30"/>
    <mergeCell ref="DY30:EC30"/>
    <mergeCell ref="ED30:EH30"/>
    <mergeCell ref="EI30:EM30"/>
    <mergeCell ref="FF59:FH59"/>
    <mergeCell ref="EN30:EQ30"/>
    <mergeCell ref="EN31:EQ31"/>
    <mergeCell ref="EN36:EQ36"/>
    <mergeCell ref="EN37:EQ37"/>
    <mergeCell ref="EN42:EQ42"/>
    <mergeCell ref="EN43:EQ43"/>
    <mergeCell ref="ER30:EY30"/>
    <mergeCell ref="EZ30:FE30"/>
    <mergeCell ref="ER33:EY33"/>
    <mergeCell ref="FF53:FH53"/>
    <mergeCell ref="FF54:FH54"/>
    <mergeCell ref="FF55:FH55"/>
    <mergeCell ref="FF56:FH56"/>
    <mergeCell ref="FF57:FH57"/>
    <mergeCell ref="FF58:FH58"/>
    <mergeCell ref="FF47:FH47"/>
    <mergeCell ref="FF48:FH48"/>
    <mergeCell ref="FF49:FH49"/>
    <mergeCell ref="FF50:FH50"/>
    <mergeCell ref="FF51:FH51"/>
    <mergeCell ref="FF52:FH52"/>
    <mergeCell ref="FF45:FH45"/>
    <mergeCell ref="EN26:EQ26"/>
    <mergeCell ref="EN27:EQ27"/>
    <mergeCell ref="EN28:EQ28"/>
    <mergeCell ref="EN29:EQ29"/>
    <mergeCell ref="FF46:FH46"/>
    <mergeCell ref="ER29:EY29"/>
    <mergeCell ref="EZ29:FE29"/>
    <mergeCell ref="ER41:EY41"/>
    <mergeCell ref="ER43:EY43"/>
    <mergeCell ref="FF43:FH43"/>
    <mergeCell ref="EN32:EQ32"/>
    <mergeCell ref="EN33:EQ33"/>
    <mergeCell ref="EN34:EQ34"/>
    <mergeCell ref="EN35:EQ35"/>
    <mergeCell ref="FF44:FH44"/>
    <mergeCell ref="ER44:EY44"/>
    <mergeCell ref="EN38:EQ38"/>
    <mergeCell ref="EN39:EQ39"/>
    <mergeCell ref="EN40:EQ40"/>
    <mergeCell ref="EN41:EQ41"/>
    <mergeCell ref="FF41:FH41"/>
    <mergeCell ref="FF42:FH42"/>
    <mergeCell ref="EN44:EQ44"/>
    <mergeCell ref="EN45:EQ45"/>
    <mergeCell ref="EN46:EQ46"/>
    <mergeCell ref="EN47:EQ47"/>
    <mergeCell ref="FF35:FH35"/>
    <mergeCell ref="FF36:FH36"/>
    <mergeCell ref="FF37:FH37"/>
    <mergeCell ref="FF38:FH38"/>
    <mergeCell ref="FF39:FH39"/>
    <mergeCell ref="FF40:FH40"/>
    <mergeCell ref="EN50:EQ50"/>
    <mergeCell ref="EN51:EQ51"/>
    <mergeCell ref="EN52:EQ52"/>
    <mergeCell ref="EN53:EQ53"/>
    <mergeCell ref="FF29:FH29"/>
    <mergeCell ref="FF30:FH30"/>
    <mergeCell ref="FF31:FH31"/>
    <mergeCell ref="FF32:FH32"/>
    <mergeCell ref="FF33:FH33"/>
    <mergeCell ref="FF34:FH34"/>
    <mergeCell ref="EN56:EQ56"/>
    <mergeCell ref="EN57:EQ57"/>
    <mergeCell ref="EN58:EQ58"/>
    <mergeCell ref="EN59:EQ59"/>
    <mergeCell ref="FF23:FH23"/>
    <mergeCell ref="FF24:FH24"/>
    <mergeCell ref="FF25:FH25"/>
    <mergeCell ref="FF26:FH26"/>
    <mergeCell ref="FF27:FH27"/>
    <mergeCell ref="FF28:FH28"/>
    <mergeCell ref="EN62:EQ62"/>
    <mergeCell ref="EN63:EQ63"/>
    <mergeCell ref="EN64:EQ64"/>
    <mergeCell ref="EN65:EQ65"/>
    <mergeCell ref="FF17:FH17"/>
    <mergeCell ref="FF18:FH18"/>
    <mergeCell ref="FF19:FH19"/>
    <mergeCell ref="FF20:FH20"/>
    <mergeCell ref="FF21:FH21"/>
    <mergeCell ref="FF22:FH22"/>
    <mergeCell ref="FF73:FH73"/>
    <mergeCell ref="EN68:EQ68"/>
    <mergeCell ref="EN69:EQ69"/>
    <mergeCell ref="EN70:EQ70"/>
    <mergeCell ref="EN71:EQ71"/>
    <mergeCell ref="FF12:FH12"/>
    <mergeCell ref="FF13:FH13"/>
    <mergeCell ref="FF14:FH14"/>
    <mergeCell ref="FF15:FH15"/>
    <mergeCell ref="FF16:FH16"/>
    <mergeCell ref="FL8:FN8"/>
    <mergeCell ref="FL7:FN7"/>
    <mergeCell ref="FL9:FN9"/>
    <mergeCell ref="FL10:FN10"/>
    <mergeCell ref="EN25:EQ25"/>
    <mergeCell ref="FF8:FH8"/>
    <mergeCell ref="FF9:FH9"/>
    <mergeCell ref="FF10:FH10"/>
    <mergeCell ref="FF11:FH11"/>
    <mergeCell ref="ER24:EY24"/>
    <mergeCell ref="FL11:FN11"/>
    <mergeCell ref="FL12:FN12"/>
    <mergeCell ref="FL13:FN13"/>
    <mergeCell ref="FL14:FN14"/>
    <mergeCell ref="FL15:FN15"/>
    <mergeCell ref="FL16:FN16"/>
    <mergeCell ref="FL17:FN17"/>
    <mergeCell ref="FL18:FN18"/>
    <mergeCell ref="FL19:FN19"/>
    <mergeCell ref="FL20:FN20"/>
    <mergeCell ref="FL21:FN21"/>
    <mergeCell ref="FL22:FN22"/>
    <mergeCell ref="FL23:FN23"/>
    <mergeCell ref="FL24:FN24"/>
    <mergeCell ref="FL25:FN25"/>
    <mergeCell ref="FL26:FN26"/>
    <mergeCell ref="FL27:FN27"/>
    <mergeCell ref="FL28:FN28"/>
    <mergeCell ref="FL29:FN29"/>
    <mergeCell ref="FL30:FN30"/>
    <mergeCell ref="FL31:FN31"/>
    <mergeCell ref="FL32:FN32"/>
    <mergeCell ref="FL33:FN33"/>
    <mergeCell ref="FL34:FN34"/>
    <mergeCell ref="FL35:FN35"/>
    <mergeCell ref="FL36:FN36"/>
    <mergeCell ref="FL37:FN37"/>
    <mergeCell ref="FL38:FN38"/>
    <mergeCell ref="FL39:FN39"/>
    <mergeCell ref="FL40:FN40"/>
    <mergeCell ref="FL41:FN41"/>
    <mergeCell ref="FL42:FN42"/>
    <mergeCell ref="FL43:FN43"/>
    <mergeCell ref="FL44:FN44"/>
    <mergeCell ref="FL45:FN45"/>
    <mergeCell ref="FL46:FN46"/>
    <mergeCell ref="FL47:FN47"/>
    <mergeCell ref="FL48:FN48"/>
    <mergeCell ref="FL49:FN49"/>
    <mergeCell ref="FL50:FN50"/>
    <mergeCell ref="FL51:FN51"/>
    <mergeCell ref="FL52:FN52"/>
    <mergeCell ref="FL53:FN53"/>
    <mergeCell ref="FL54:FN54"/>
    <mergeCell ref="FL55:FN55"/>
    <mergeCell ref="FL56:FN56"/>
    <mergeCell ref="FL57:FN57"/>
    <mergeCell ref="FL58:FN58"/>
    <mergeCell ref="FL69:FN69"/>
    <mergeCell ref="FL70:FN70"/>
    <mergeCell ref="FL59:FN59"/>
    <mergeCell ref="FL60:FN60"/>
    <mergeCell ref="FL61:FN61"/>
    <mergeCell ref="FL62:FN62"/>
    <mergeCell ref="FL63:FN63"/>
    <mergeCell ref="FL64:FN64"/>
    <mergeCell ref="FL71:FN71"/>
    <mergeCell ref="FL72:FN72"/>
    <mergeCell ref="FL73:FN73"/>
    <mergeCell ref="FQ72:GD72"/>
    <mergeCell ref="FL74:FN74"/>
    <mergeCell ref="EN20:EQ20"/>
    <mergeCell ref="EN21:EQ21"/>
    <mergeCell ref="EN22:EQ22"/>
    <mergeCell ref="EN23:EQ23"/>
    <mergeCell ref="EN24:EQ24"/>
    <mergeCell ref="EN14:EQ14"/>
    <mergeCell ref="EN15:EQ15"/>
    <mergeCell ref="EN16:EQ16"/>
    <mergeCell ref="EN17:EQ17"/>
    <mergeCell ref="EN18:EQ18"/>
    <mergeCell ref="EN19:EQ19"/>
    <mergeCell ref="FF71:FH71"/>
    <mergeCell ref="FF60:FH60"/>
    <mergeCell ref="FF61:FH61"/>
    <mergeCell ref="FF62:FH62"/>
    <mergeCell ref="FF63:FH63"/>
    <mergeCell ref="FF64:FH64"/>
    <mergeCell ref="FF65:FH65"/>
    <mergeCell ref="FL2:FN6"/>
    <mergeCell ref="FF66:FH66"/>
    <mergeCell ref="FF67:FH67"/>
    <mergeCell ref="FF68:FH68"/>
    <mergeCell ref="FF69:FH69"/>
    <mergeCell ref="FF70:FH70"/>
    <mergeCell ref="FL65:FN65"/>
    <mergeCell ref="FL66:FN66"/>
    <mergeCell ref="FL67:FN67"/>
    <mergeCell ref="FL68:FN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2015-03-24T10:45:25Z</cp:lastPrinted>
  <dcterms:created xsi:type="dcterms:W3CDTF">2011-08-16T04:34:14Z</dcterms:created>
  <dcterms:modified xsi:type="dcterms:W3CDTF">2015-04-02T11:34:39Z</dcterms:modified>
  <cp:category/>
  <cp:version/>
  <cp:contentType/>
  <cp:contentStatus/>
</cp:coreProperties>
</file>